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025" activeTab="1"/>
  </bookViews>
  <sheets>
    <sheet name="Фин. обесп. Пр3" sheetId="3" r:id="rId1"/>
    <sheet name="1_12 Фин. обесп." sheetId="4" r:id="rId2"/>
  </sheets>
  <definedNames>
    <definedName name="Print_Titles" localSheetId="1">'1_12 Фин. обесп.'!$A:$A,'1_12 Фин. обесп.'!$5:$5</definedName>
    <definedName name="Print_Titles" localSheetId="0">'Фин. обесп. Пр3'!$A:$A,'Фин. обесп. Пр3'!$6:$6</definedName>
    <definedName name="_xlnm.Print_Titles" localSheetId="1">'1_12 Фин. обесп.'!$4:$5</definedName>
    <definedName name="_xlnm.Print_Titles" localSheetId="0">'Фин. обесп. Пр3'!$5:$6</definedName>
    <definedName name="_xlnm.Print_Area" localSheetId="1">'1_12 Фин. обесп.'!$A$1:$M$69</definedName>
    <definedName name="_xlnm.Print_Area" localSheetId="0">'Фин. обесп. Пр3'!$A$1:$M$66</definedName>
  </definedNames>
  <calcPr calcId="125725"/>
</workbook>
</file>

<file path=xl/calcChain.xml><?xml version="1.0" encoding="utf-8"?>
<calcChain xmlns="http://schemas.openxmlformats.org/spreadsheetml/2006/main">
  <c r="L65" i="3"/>
  <c r="K65"/>
  <c r="J65"/>
  <c r="I65"/>
  <c r="H65"/>
  <c r="G65"/>
  <c r="F65"/>
  <c r="E65"/>
  <c r="D65"/>
  <c r="C65"/>
  <c r="B65"/>
  <c r="B67" i="4" l="1"/>
  <c r="L63"/>
  <c r="K63"/>
  <c r="J63"/>
  <c r="I63"/>
  <c r="H63"/>
  <c r="G63"/>
  <c r="F63"/>
  <c r="E63"/>
  <c r="D63"/>
  <c r="C63"/>
  <c r="B63"/>
  <c r="L62"/>
  <c r="K62"/>
  <c r="J62"/>
  <c r="I62"/>
  <c r="H62"/>
  <c r="G62"/>
  <c r="F62"/>
  <c r="E62"/>
  <c r="D62"/>
  <c r="C62"/>
  <c r="B62"/>
  <c r="L61"/>
  <c r="K61"/>
  <c r="J61"/>
  <c r="I61"/>
  <c r="H61"/>
  <c r="G61"/>
  <c r="F61"/>
  <c r="E61"/>
  <c r="D61"/>
  <c r="C61"/>
  <c r="B61"/>
  <c r="L60"/>
  <c r="K60"/>
  <c r="J60"/>
  <c r="I60"/>
  <c r="H60"/>
  <c r="G60"/>
  <c r="F60"/>
  <c r="E60"/>
  <c r="D60"/>
  <c r="C60"/>
  <c r="B60"/>
  <c r="L59"/>
  <c r="K59"/>
  <c r="J59"/>
  <c r="I59"/>
  <c r="H59"/>
  <c r="G59"/>
  <c r="F59"/>
  <c r="E59"/>
  <c r="D59"/>
  <c r="C59"/>
  <c r="B59"/>
  <c r="L58"/>
  <c r="K58"/>
  <c r="J58"/>
  <c r="I58"/>
  <c r="H58"/>
  <c r="G58"/>
  <c r="F58"/>
  <c r="E58"/>
  <c r="D58"/>
  <c r="C58"/>
  <c r="B58"/>
  <c r="L57"/>
  <c r="K57"/>
  <c r="J57"/>
  <c r="I57"/>
  <c r="H57"/>
  <c r="G57"/>
  <c r="F57"/>
  <c r="E57"/>
  <c r="D57"/>
  <c r="C57"/>
  <c r="B57"/>
  <c r="L56"/>
  <c r="K56"/>
  <c r="J56"/>
  <c r="I56"/>
  <c r="H56"/>
  <c r="G56"/>
  <c r="F56"/>
  <c r="E56"/>
  <c r="D56"/>
  <c r="C56"/>
  <c r="B56"/>
  <c r="L55"/>
  <c r="K55"/>
  <c r="J55"/>
  <c r="I55"/>
  <c r="H55"/>
  <c r="G55"/>
  <c r="F55"/>
  <c r="E55"/>
  <c r="D55"/>
  <c r="C55"/>
  <c r="B55"/>
  <c r="L54"/>
  <c r="K54"/>
  <c r="J54"/>
  <c r="I54"/>
  <c r="H54"/>
  <c r="G54"/>
  <c r="F54"/>
  <c r="E54"/>
  <c r="D54"/>
  <c r="C54"/>
  <c r="B54"/>
  <c r="L53"/>
  <c r="K53"/>
  <c r="J53"/>
  <c r="I53"/>
  <c r="H53"/>
  <c r="G53"/>
  <c r="F53"/>
  <c r="E53"/>
  <c r="D53"/>
  <c r="C53"/>
  <c r="B53"/>
  <c r="L52"/>
  <c r="K52"/>
  <c r="J52"/>
  <c r="I52"/>
  <c r="H52"/>
  <c r="G52"/>
  <c r="F52"/>
  <c r="E52"/>
  <c r="D52"/>
  <c r="C52"/>
  <c r="B52"/>
  <c r="L51"/>
  <c r="K51"/>
  <c r="J51"/>
  <c r="I51"/>
  <c r="H51"/>
  <c r="G51"/>
  <c r="F51"/>
  <c r="E51"/>
  <c r="D51"/>
  <c r="C51"/>
  <c r="B51"/>
  <c r="L50"/>
  <c r="K50"/>
  <c r="J50"/>
  <c r="I50"/>
  <c r="H50"/>
  <c r="G50"/>
  <c r="F50"/>
  <c r="E50"/>
  <c r="D50"/>
  <c r="C50"/>
  <c r="B50"/>
  <c r="L49"/>
  <c r="K49"/>
  <c r="J49"/>
  <c r="I49"/>
  <c r="H49"/>
  <c r="G49"/>
  <c r="F49"/>
  <c r="E49"/>
  <c r="D49"/>
  <c r="C49"/>
  <c r="B49"/>
  <c r="L48"/>
  <c r="K48"/>
  <c r="J48"/>
  <c r="I48"/>
  <c r="H48"/>
  <c r="G48"/>
  <c r="F48"/>
  <c r="E48"/>
  <c r="D48"/>
  <c r="C48"/>
  <c r="B48"/>
  <c r="L47"/>
  <c r="K47"/>
  <c r="J47"/>
  <c r="I47"/>
  <c r="H47"/>
  <c r="G47"/>
  <c r="F47"/>
  <c r="E47"/>
  <c r="D47"/>
  <c r="C47"/>
  <c r="B47"/>
  <c r="L46"/>
  <c r="K46"/>
  <c r="J46"/>
  <c r="I46"/>
  <c r="H46"/>
  <c r="G46"/>
  <c r="F46"/>
  <c r="E46"/>
  <c r="D46"/>
  <c r="C46"/>
  <c r="B46"/>
  <c r="L45"/>
  <c r="K45"/>
  <c r="J45"/>
  <c r="I45"/>
  <c r="H45"/>
  <c r="G45"/>
  <c r="F45"/>
  <c r="E45"/>
  <c r="D45"/>
  <c r="C45"/>
  <c r="B45"/>
  <c r="L44"/>
  <c r="K44"/>
  <c r="J44"/>
  <c r="I44"/>
  <c r="H44"/>
  <c r="G44"/>
  <c r="F44"/>
  <c r="E44"/>
  <c r="D44"/>
  <c r="C44"/>
  <c r="B44"/>
  <c r="L43"/>
  <c r="K43"/>
  <c r="J43"/>
  <c r="I43"/>
  <c r="H43"/>
  <c r="G43"/>
  <c r="F43"/>
  <c r="E43"/>
  <c r="D43"/>
  <c r="C43"/>
  <c r="B43"/>
  <c r="L42"/>
  <c r="K42"/>
  <c r="J42"/>
  <c r="I42"/>
  <c r="H42"/>
  <c r="G42"/>
  <c r="F42"/>
  <c r="E42"/>
  <c r="D42"/>
  <c r="C42"/>
  <c r="B42"/>
  <c r="L41"/>
  <c r="K41"/>
  <c r="J41"/>
  <c r="I41"/>
  <c r="H41"/>
  <c r="G41"/>
  <c r="F41"/>
  <c r="E41"/>
  <c r="D41"/>
  <c r="C41"/>
  <c r="B41"/>
  <c r="L40"/>
  <c r="K40"/>
  <c r="J40"/>
  <c r="I40"/>
  <c r="H40"/>
  <c r="G40"/>
  <c r="F40"/>
  <c r="E40"/>
  <c r="D40"/>
  <c r="C40"/>
  <c r="B40"/>
  <c r="L39"/>
  <c r="K39"/>
  <c r="J39"/>
  <c r="I39"/>
  <c r="H39"/>
  <c r="G39"/>
  <c r="F39"/>
  <c r="E39"/>
  <c r="D39"/>
  <c r="C39"/>
  <c r="B39"/>
  <c r="L38"/>
  <c r="K38"/>
  <c r="J38"/>
  <c r="I38"/>
  <c r="H38"/>
  <c r="G38"/>
  <c r="F38"/>
  <c r="E38"/>
  <c r="D38"/>
  <c r="C38"/>
  <c r="B38"/>
  <c r="L37"/>
  <c r="K37"/>
  <c r="J37"/>
  <c r="I37"/>
  <c r="H37"/>
  <c r="G37"/>
  <c r="F37"/>
  <c r="E37"/>
  <c r="D37"/>
  <c r="C37"/>
  <c r="B37"/>
  <c r="L36"/>
  <c r="K36"/>
  <c r="J36"/>
  <c r="I36"/>
  <c r="H36"/>
  <c r="G36"/>
  <c r="F36"/>
  <c r="E36"/>
  <c r="D36"/>
  <c r="C36"/>
  <c r="B36"/>
  <c r="L35"/>
  <c r="K35"/>
  <c r="J35"/>
  <c r="I35"/>
  <c r="H35"/>
  <c r="G35"/>
  <c r="F35"/>
  <c r="E35"/>
  <c r="D35"/>
  <c r="C35"/>
  <c r="B35"/>
  <c r="L34"/>
  <c r="K34"/>
  <c r="J34"/>
  <c r="I34"/>
  <c r="H34"/>
  <c r="G34"/>
  <c r="F34"/>
  <c r="E34"/>
  <c r="D34"/>
  <c r="C34"/>
  <c r="B34"/>
  <c r="L33"/>
  <c r="K33"/>
  <c r="J33"/>
  <c r="I33"/>
  <c r="H33"/>
  <c r="G33"/>
  <c r="F33"/>
  <c r="E33"/>
  <c r="D33"/>
  <c r="C33"/>
  <c r="B33"/>
  <c r="L32"/>
  <c r="K32"/>
  <c r="J32"/>
  <c r="I32"/>
  <c r="H32"/>
  <c r="G32"/>
  <c r="F32"/>
  <c r="E32"/>
  <c r="D32"/>
  <c r="C32"/>
  <c r="B32"/>
  <c r="L31"/>
  <c r="K31"/>
  <c r="J31"/>
  <c r="I31"/>
  <c r="H31"/>
  <c r="G31"/>
  <c r="F31"/>
  <c r="E31"/>
  <c r="D31"/>
  <c r="C31"/>
  <c r="B31"/>
  <c r="L30"/>
  <c r="K30"/>
  <c r="J30"/>
  <c r="I30"/>
  <c r="H30"/>
  <c r="G30"/>
  <c r="F30"/>
  <c r="E30"/>
  <c r="D30"/>
  <c r="C30"/>
  <c r="B30"/>
  <c r="L29"/>
  <c r="K29"/>
  <c r="J29"/>
  <c r="I29"/>
  <c r="H29"/>
  <c r="G29"/>
  <c r="F29"/>
  <c r="E29"/>
  <c r="D29"/>
  <c r="C29"/>
  <c r="B29"/>
  <c r="L28"/>
  <c r="K28"/>
  <c r="J28"/>
  <c r="I28"/>
  <c r="H28"/>
  <c r="G28"/>
  <c r="F28"/>
  <c r="E28"/>
  <c r="D28"/>
  <c r="C28"/>
  <c r="B28"/>
  <c r="B27"/>
  <c r="L27"/>
  <c r="K27"/>
  <c r="J27"/>
  <c r="I27"/>
  <c r="H27"/>
  <c r="G27"/>
  <c r="F27"/>
  <c r="E27"/>
  <c r="D27"/>
  <c r="C27"/>
  <c r="L26"/>
  <c r="K26"/>
  <c r="J26"/>
  <c r="I26"/>
  <c r="H26"/>
  <c r="G26"/>
  <c r="F26"/>
  <c r="E26"/>
  <c r="D26"/>
  <c r="C26"/>
  <c r="B26"/>
  <c r="L25"/>
  <c r="K25"/>
  <c r="J25"/>
  <c r="I25"/>
  <c r="H25"/>
  <c r="G25"/>
  <c r="F25"/>
  <c r="E25"/>
  <c r="D25"/>
  <c r="C25"/>
  <c r="B25"/>
  <c r="L24"/>
  <c r="K24"/>
  <c r="J24"/>
  <c r="I24"/>
  <c r="H24"/>
  <c r="G24"/>
  <c r="F24"/>
  <c r="E24"/>
  <c r="D24"/>
  <c r="C24"/>
  <c r="B24"/>
  <c r="L23"/>
  <c r="K23"/>
  <c r="J23"/>
  <c r="I23"/>
  <c r="H23"/>
  <c r="G23"/>
  <c r="F23"/>
  <c r="E23"/>
  <c r="D23"/>
  <c r="C23"/>
  <c r="B23"/>
  <c r="L22"/>
  <c r="K22"/>
  <c r="J22"/>
  <c r="I22"/>
  <c r="H22"/>
  <c r="G22"/>
  <c r="F22"/>
  <c r="E22"/>
  <c r="D22"/>
  <c r="C22"/>
  <c r="B22"/>
  <c r="L21"/>
  <c r="K21"/>
  <c r="J21"/>
  <c r="I21"/>
  <c r="H21"/>
  <c r="G21"/>
  <c r="F21"/>
  <c r="E21"/>
  <c r="D21"/>
  <c r="C21"/>
  <c r="B21"/>
  <c r="L20"/>
  <c r="K20"/>
  <c r="J20"/>
  <c r="I20"/>
  <c r="H20"/>
  <c r="G20"/>
  <c r="F20"/>
  <c r="E20"/>
  <c r="D20"/>
  <c r="C20"/>
  <c r="B20"/>
  <c r="L19"/>
  <c r="K19"/>
  <c r="J19"/>
  <c r="I19"/>
  <c r="H19"/>
  <c r="G19"/>
  <c r="F19"/>
  <c r="E19"/>
  <c r="D19"/>
  <c r="C19"/>
  <c r="B19"/>
  <c r="L18"/>
  <c r="K18"/>
  <c r="J18"/>
  <c r="I18"/>
  <c r="H18"/>
  <c r="G18"/>
  <c r="F18"/>
  <c r="E18"/>
  <c r="D18"/>
  <c r="C18"/>
  <c r="B18"/>
  <c r="L17"/>
  <c r="K17"/>
  <c r="J17"/>
  <c r="I17"/>
  <c r="H17"/>
  <c r="G17"/>
  <c r="F17"/>
  <c r="E17"/>
  <c r="D17"/>
  <c r="C17"/>
  <c r="B17"/>
  <c r="L16"/>
  <c r="K16"/>
  <c r="J16"/>
  <c r="I16"/>
  <c r="H16"/>
  <c r="G16"/>
  <c r="F16"/>
  <c r="E16"/>
  <c r="D16"/>
  <c r="C16"/>
  <c r="B16"/>
  <c r="L15"/>
  <c r="K15"/>
  <c r="J15"/>
  <c r="I15"/>
  <c r="H15"/>
  <c r="G15"/>
  <c r="F15"/>
  <c r="E15"/>
  <c r="D15"/>
  <c r="C15"/>
  <c r="B15"/>
  <c r="L14"/>
  <c r="K14"/>
  <c r="J14"/>
  <c r="I14"/>
  <c r="H14"/>
  <c r="G14"/>
  <c r="F14"/>
  <c r="E14"/>
  <c r="D14"/>
  <c r="C14"/>
  <c r="B14"/>
  <c r="L13"/>
  <c r="K13"/>
  <c r="J13"/>
  <c r="I13"/>
  <c r="H13"/>
  <c r="G13"/>
  <c r="F13"/>
  <c r="E13"/>
  <c r="D13"/>
  <c r="C13"/>
  <c r="B13"/>
  <c r="L12"/>
  <c r="K12"/>
  <c r="J12"/>
  <c r="I12"/>
  <c r="H12"/>
  <c r="G12"/>
  <c r="F12"/>
  <c r="E12"/>
  <c r="D12"/>
  <c r="C12"/>
  <c r="B12"/>
  <c r="L11"/>
  <c r="K11"/>
  <c r="J11"/>
  <c r="I11"/>
  <c r="H11"/>
  <c r="G11"/>
  <c r="F11"/>
  <c r="E11"/>
  <c r="D11"/>
  <c r="C11"/>
  <c r="B11"/>
  <c r="L10"/>
  <c r="K10"/>
  <c r="J10"/>
  <c r="I10"/>
  <c r="H10"/>
  <c r="G10"/>
  <c r="F10"/>
  <c r="E10"/>
  <c r="D10"/>
  <c r="C10"/>
  <c r="B10"/>
  <c r="L9"/>
  <c r="K9"/>
  <c r="J9"/>
  <c r="I9"/>
  <c r="H9"/>
  <c r="G9"/>
  <c r="F9"/>
  <c r="E9"/>
  <c r="D9"/>
  <c r="C9"/>
  <c r="B9"/>
  <c r="L8"/>
  <c r="K8"/>
  <c r="J8"/>
  <c r="I8"/>
  <c r="H8"/>
  <c r="G8"/>
  <c r="F8"/>
  <c r="E8"/>
  <c r="D8"/>
  <c r="C8"/>
  <c r="B8"/>
  <c r="L7"/>
  <c r="K7"/>
  <c r="J7"/>
  <c r="I7"/>
  <c r="H7"/>
  <c r="G7"/>
  <c r="F7"/>
  <c r="E7"/>
  <c r="D7"/>
  <c r="C7"/>
  <c r="B7"/>
  <c r="J64" l="1"/>
  <c r="D64"/>
  <c r="B64"/>
  <c r="G64"/>
  <c r="L64"/>
  <c r="E64"/>
  <c r="K64"/>
  <c r="I64"/>
  <c r="C64"/>
  <c r="H64"/>
  <c r="F64"/>
  <c r="M52"/>
  <c r="M18"/>
  <c r="M22"/>
  <c r="M26"/>
  <c r="M9"/>
  <c r="M11"/>
  <c r="M13"/>
  <c r="M19"/>
  <c r="M23"/>
  <c r="M30"/>
  <c r="M34"/>
  <c r="M38"/>
  <c r="M42"/>
  <c r="M46"/>
  <c r="M49"/>
  <c r="M53"/>
  <c r="M55"/>
  <c r="M59"/>
  <c r="M7"/>
  <c r="M16"/>
  <c r="M17"/>
  <c r="M20"/>
  <c r="M21"/>
  <c r="M24"/>
  <c r="M25"/>
  <c r="M28"/>
  <c r="M29"/>
  <c r="M32"/>
  <c r="M33"/>
  <c r="M36"/>
  <c r="M37"/>
  <c r="M40"/>
  <c r="M41"/>
  <c r="M44"/>
  <c r="M45"/>
  <c r="M48"/>
  <c r="M60"/>
  <c r="M61"/>
  <c r="M62"/>
  <c r="M31"/>
  <c r="M35"/>
  <c r="M39"/>
  <c r="M43"/>
  <c r="M47"/>
  <c r="M58"/>
  <c r="M10"/>
  <c r="M12"/>
  <c r="M14"/>
  <c r="M27"/>
  <c r="M56"/>
  <c r="M63"/>
  <c r="M57"/>
  <c r="M54"/>
  <c r="M51"/>
  <c r="M50"/>
  <c r="M15"/>
  <c r="M8"/>
  <c r="M64" l="1"/>
  <c r="M64" i="3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65" l="1"/>
  <c r="B68" l="1"/>
</calcChain>
</file>

<file path=xl/sharedStrings.xml><?xml version="1.0" encoding="utf-8"?>
<sst xmlns="http://schemas.openxmlformats.org/spreadsheetml/2006/main" count="163" uniqueCount="85">
  <si>
    <t>ВМП_КС</t>
  </si>
  <si>
    <t>Дневной Стационар</t>
  </si>
  <si>
    <t>ВМП_ДС</t>
  </si>
  <si>
    <t>1</t>
  </si>
  <si>
    <t>2</t>
  </si>
  <si>
    <t>ФКУЗ "МСЧ МВД РОССИИ ПО КАЛУЖСКОЙ ОБЛАСТИ"</t>
  </si>
  <si>
    <t>УЗ «МЕДСАНЧАСТЬ №2 Г. КАЛУГИ»</t>
  </si>
  <si>
    <t>МСЧ №1</t>
  </si>
  <si>
    <t>ФБУЗ «ЦЕНТР ГИГИЕНЫ И ЭПИДЕМИОЛОГИИ В КАЛУЖСКОЙ ОБЛАСТИ»</t>
  </si>
  <si>
    <t>ООО "ЕВРОМЕД"</t>
  </si>
  <si>
    <t>ООО «ЦЕНТР РЕАБИЛИТАЦИИ»</t>
  </si>
  <si>
    <t>ООО "ДИАГНОСТИКА КАЛУГА"</t>
  </si>
  <si>
    <t>КГУ ИМ. К.Э. ЦИОЛКОВСКОГО, КАЛУЖСКИЙ ГОСУДАРСТВЕННЫЙ УНИВЕРСИТЕТ ИМ. К.Э. ЦИОЛКОВСКОГО</t>
  </si>
  <si>
    <t>ГБУЗ КО "ГОРОДСКАЯ ПОЛИКЛИНИКА"</t>
  </si>
  <si>
    <t>ГБУЗ КО "ЦРБ ЖУКОВСКОГО РАЙОНА"</t>
  </si>
  <si>
    <t>ГБУЗ КО «ЦРБ БАБЫНИНСКОГО РАЙОНА»</t>
  </si>
  <si>
    <t>ГБУЗ КО «ГОРОДСКАЯ ПОЛИКЛИНИКА ГП «ГОРОД КРЕМЕНКИ»</t>
  </si>
  <si>
    <t>ГБУЗ КО "ЦРБ ТАРУССКОГО РАЙОНА"</t>
  </si>
  <si>
    <t>ЧУЗ "РЖД-МЕДИЦИНА" Г. КАЛУГА"</t>
  </si>
  <si>
    <t>ГБУЗ КО "ЦРБ ХВАСТОВИЧСКОГО РАЙОНА"</t>
  </si>
  <si>
    <t>ГБУЗ КО РЦСМПМК</t>
  </si>
  <si>
    <t>ООО "МТК МГ»</t>
  </si>
  <si>
    <t>ООО "МУЛЬТИМЕД-СМ"</t>
  </si>
  <si>
    <t>АНО ЦЭМПАМ</t>
  </si>
  <si>
    <t>ООО "КЛИНИКА №1 ПЛЮС"</t>
  </si>
  <si>
    <t>ООО «СОВРЕМЕННАЯ МЕДИЦИНА»</t>
  </si>
  <si>
    <t>ФГБУЗ КБ № 8 ФМБА РОССИИ</t>
  </si>
  <si>
    <t>ГБУЗ КО "ГОРОДСКОЙ РОДИЛЬНЫЙ ДОМ"</t>
  </si>
  <si>
    <t>ГБУЗ КО "ЦРБ БОРОВСКОГО РАЙОНА"</t>
  </si>
  <si>
    <t>ГБУЗ КО «ДЕТСКАЯ ГОРОДСКАЯ БОЛЬНИЦА»</t>
  </si>
  <si>
    <t>ГБУЗ КО «ЦРБ МАЛОЯРОСЛАВЕЦКОГО РАЙОНА»</t>
  </si>
  <si>
    <t>ГАУЗ КО КОСЦИЗ И СПИД</t>
  </si>
  <si>
    <t>ООО "ФРЕЗЕНИУС НЕФРОКЕА"</t>
  </si>
  <si>
    <t>ГБУЗ КАЛУЖСКОЙ ОБЛАСТИ "ОКТБ", ГБУЗ КО "ОКТБ"</t>
  </si>
  <si>
    <t>ООО «ДЦ НЕФРОС-КАЛУГА»</t>
  </si>
  <si>
    <t>ООО "КЛИНИКА ДОКТОРА ФОМИНА. КАЛУГА"</t>
  </si>
  <si>
    <t>ООО "КЛИНИКА МУЖСКОГО И ЖЕНСКОГО ЗДОРОВЬЯ"</t>
  </si>
  <si>
    <t>ООО «ЦЕНТР ЭКО»</t>
  </si>
  <si>
    <t>ГБУЗ КО «КГКБ №4»</t>
  </si>
  <si>
    <t>ГБУЗ КО «КГБ №5»</t>
  </si>
  <si>
    <t>ГБУЗ КО "ЦМБ №5"</t>
  </si>
  <si>
    <t>ГБУЗ КО "ЦМБ №1"</t>
  </si>
  <si>
    <t>ГБУЗ КО "ЦМБ №3"</t>
  </si>
  <si>
    <t>ГБУЗ КО «ЦМБ №6»</t>
  </si>
  <si>
    <t>ГБУЗ КО «ЦМБ №4»</t>
  </si>
  <si>
    <t>ГБУЗ КО "ЦМБ №2"</t>
  </si>
  <si>
    <t>ООО "ДИАЛИЗ-МЕД КАЛУГА"</t>
  </si>
  <si>
    <t>ООО "ЭСКО"</t>
  </si>
  <si>
    <t>ООО "МЕДИКАЛ ПЛЮС"</t>
  </si>
  <si>
    <t>ГАУЗ КО "КОДСП"</t>
  </si>
  <si>
    <t>ООО "СТОМАТОЛОГ"</t>
  </si>
  <si>
    <t>ГАУЗ КО КОКСП</t>
  </si>
  <si>
    <t>ГБУЗ КО «КОККВД»</t>
  </si>
  <si>
    <t>ООО "КЛИНИКА №1"</t>
  </si>
  <si>
    <t>ООО "ГАММА МЕДТЕХНОЛОГИИ"</t>
  </si>
  <si>
    <t>ГБУЗ КО КОКОД</t>
  </si>
  <si>
    <t>ГБУЗ КО "КОКДБ"</t>
  </si>
  <si>
    <t>БСМП</t>
  </si>
  <si>
    <t>ГБУЗ КО "ГКБ "СОСНОВАЯ РОЩА"</t>
  </si>
  <si>
    <t>ГБУЗКО "КОКБ"</t>
  </si>
  <si>
    <t>КАЛУЖСКИЙ ФИЛИАЛ ФГАУ «НМИЦ "МНТК «МИКРОХИРУРГИЯ ГЛАЗА» ИМ. АКАД. С.Н. ФЁДОРОВА» МИНЗДРАВА РФ</t>
  </si>
  <si>
    <t>МРНЦ ИМ. А.Ф. ЦЫБА - ФИЛИАЛ ФГБУ «НМИЦ РАДИОЛОГИИ» МИНЗДРАВА РОССИИ</t>
  </si>
  <si>
    <t>Финансовое обеспечение медицинских организаций</t>
  </si>
  <si>
    <t>Первичная медико-санитарная помощь</t>
  </si>
  <si>
    <t>В условиях дневных стационаров (первичная медико-санитарная помощь, специализированная медицинская помощь)</t>
  </si>
  <si>
    <t>Специализированная, в том числе высокотехнологичная, медицинская помощь в условиях круглосуточного стационара</t>
  </si>
  <si>
    <t>Медицинские организации</t>
  </si>
  <si>
    <t>ИТОГО:</t>
  </si>
  <si>
    <t>Круглосуточный стационар</t>
  </si>
  <si>
    <t xml:space="preserve">Услуги при стационаре </t>
  </si>
  <si>
    <t>Финансовое обеспечение ФАП</t>
  </si>
  <si>
    <t>Финансовое обеспечение  по подушевому нормативу финансирования</t>
  </si>
  <si>
    <t xml:space="preserve">Финансовое обеспечение за единицу объема медицинской помощи </t>
  </si>
  <si>
    <t>Финансовое обеспечение отдельных диагностических (лабораторных) исследований за единицу объема</t>
  </si>
  <si>
    <t xml:space="preserve"> Скорая, в том числе скорая специализированная, медицинская помощь</t>
  </si>
  <si>
    <t>Финансовое обеспечение по подушевому нормативу финансирования СМП</t>
  </si>
  <si>
    <t>Финансовое обеспечение вызовов за единицу объем</t>
  </si>
  <si>
    <t xml:space="preserve">Средства, направляемые на выплаты медицинским организациям в случае достижения ими значений показателей результативности деятельности </t>
  </si>
  <si>
    <t>Объемы финансового обеспечения медицинской помощи, распределенные между медицинскими организациями, участвующими в реализации территориальной программы обязательного медицинского страхования, на 2023 год (руб.)</t>
  </si>
  <si>
    <t>Таблица 1</t>
  </si>
  <si>
    <t>Таблица 2</t>
  </si>
  <si>
    <t>* В целях осуществления контроля объемов, сроков, качества и условий предоставления медициснкой помощи</t>
  </si>
  <si>
    <t>1/12 объема финансового обеспечения медицинской помощи, распределенные между медицинскими организациями, участвующими в реализации территориальной программы обязательного медицинского страхования, на 2023 год (руб.)*</t>
  </si>
  <si>
    <t>Всего с учетом Резерва</t>
  </si>
  <si>
    <t>Приложение № 2.7</t>
  </si>
</sst>
</file>

<file path=xl/styles.xml><?xml version="1.0" encoding="utf-8"?>
<styleSheet xmlns="http://schemas.openxmlformats.org/spreadsheetml/2006/main">
  <fonts count="13">
    <font>
      <sz val="10"/>
      <color indexed="64"/>
      <name val="Times New Roman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theme="5" tint="-0.249977111117893"/>
      <name val="Times New Roman"/>
      <family val="1"/>
      <charset val="204"/>
    </font>
    <font>
      <b/>
      <sz val="11"/>
      <color theme="5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wrapText="1"/>
    </xf>
    <xf numFmtId="0" fontId="5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7" fillId="3" borderId="0" xfId="0" applyFont="1" applyFill="1" applyAlignment="1">
      <alignment vertical="top" wrapText="1"/>
    </xf>
    <xf numFmtId="4" fontId="5" fillId="3" borderId="0" xfId="0" applyNumberFormat="1" applyFont="1" applyFill="1" applyAlignment="1">
      <alignment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vertical="top" wrapText="1"/>
    </xf>
    <xf numFmtId="0" fontId="6" fillId="3" borderId="0" xfId="0" applyFont="1" applyFill="1" applyAlignment="1">
      <alignment horizontal="right" vertical="top" wrapText="1"/>
    </xf>
    <xf numFmtId="4" fontId="9" fillId="0" borderId="3" xfId="0" applyNumberFormat="1" applyFont="1" applyFill="1" applyBorder="1" applyAlignment="1">
      <alignment vertical="top" wrapText="1"/>
    </xf>
    <xf numFmtId="4" fontId="10" fillId="0" borderId="3" xfId="0" applyNumberFormat="1" applyFont="1" applyFill="1" applyBorder="1" applyAlignment="1">
      <alignment vertical="top" wrapText="1"/>
    </xf>
    <xf numFmtId="4" fontId="11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vertical="top" wrapText="1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>
      <alignment vertical="top" wrapText="1"/>
    </xf>
    <xf numFmtId="4" fontId="6" fillId="0" borderId="3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8"/>
  <sheetViews>
    <sheetView workbookViewId="0">
      <pane xSplit="1" ySplit="7" topLeftCell="E8" activePane="bottomRight" state="frozen"/>
      <selection pane="topRight" activeCell="B1" sqref="B1"/>
      <selection pane="bottomLeft" activeCell="A4" sqref="A4"/>
      <selection pane="bottomRight" activeCell="L12" sqref="L12"/>
    </sheetView>
  </sheetViews>
  <sheetFormatPr defaultRowHeight="12.75"/>
  <cols>
    <col min="1" max="1" width="54.83203125" style="3" customWidth="1"/>
    <col min="2" max="2" width="20" style="3" customWidth="1"/>
    <col min="3" max="3" width="21" style="3" customWidth="1"/>
    <col min="4" max="4" width="19.33203125" style="3" customWidth="1"/>
    <col min="5" max="5" width="19.6640625" style="3" customWidth="1"/>
    <col min="6" max="6" width="19.33203125" style="3" customWidth="1"/>
    <col min="7" max="7" width="19.33203125" style="19" customWidth="1"/>
    <col min="8" max="8" width="22.83203125" style="19" customWidth="1"/>
    <col min="9" max="9" width="23" style="19" customWidth="1"/>
    <col min="10" max="10" width="23.5" style="19" customWidth="1"/>
    <col min="11" max="11" width="21.1640625" style="19" customWidth="1"/>
    <col min="12" max="12" width="19.33203125" style="19" customWidth="1"/>
    <col min="13" max="13" width="21.5" style="19" customWidth="1"/>
    <col min="14" max="16384" width="9.33203125" style="3"/>
  </cols>
  <sheetData>
    <row r="1" spans="1:13" ht="23.25" customHeight="1">
      <c r="L1" s="28" t="s">
        <v>84</v>
      </c>
      <c r="M1" s="28"/>
    </row>
    <row r="2" spans="1:13" ht="23.25" customHeight="1">
      <c r="M2" s="20" t="s">
        <v>79</v>
      </c>
    </row>
    <row r="3" spans="1:13" ht="36.75" customHeight="1">
      <c r="A3" s="30" t="s">
        <v>78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5" spans="1:13" ht="69" customHeight="1">
      <c r="A5" s="33" t="s">
        <v>66</v>
      </c>
      <c r="B5" s="32" t="s">
        <v>65</v>
      </c>
      <c r="C5" s="32"/>
      <c r="D5" s="32"/>
      <c r="E5" s="32" t="s">
        <v>64</v>
      </c>
      <c r="F5" s="32"/>
      <c r="G5" s="31" t="s">
        <v>63</v>
      </c>
      <c r="H5" s="31"/>
      <c r="I5" s="31"/>
      <c r="J5" s="31"/>
      <c r="K5" s="29" t="s">
        <v>74</v>
      </c>
      <c r="L5" s="29"/>
      <c r="M5" s="29" t="s">
        <v>62</v>
      </c>
    </row>
    <row r="6" spans="1:13" ht="76.5" customHeight="1">
      <c r="A6" s="33"/>
      <c r="B6" s="11" t="s">
        <v>68</v>
      </c>
      <c r="C6" s="11" t="s">
        <v>0</v>
      </c>
      <c r="D6" s="11" t="s">
        <v>69</v>
      </c>
      <c r="E6" s="11" t="s">
        <v>1</v>
      </c>
      <c r="F6" s="11" t="s">
        <v>2</v>
      </c>
      <c r="G6" s="21" t="s">
        <v>70</v>
      </c>
      <c r="H6" s="21" t="s">
        <v>71</v>
      </c>
      <c r="I6" s="21" t="s">
        <v>72</v>
      </c>
      <c r="J6" s="21" t="s">
        <v>73</v>
      </c>
      <c r="K6" s="21" t="s">
        <v>75</v>
      </c>
      <c r="L6" s="21" t="s">
        <v>76</v>
      </c>
      <c r="M6" s="29"/>
    </row>
    <row r="7" spans="1:13" ht="15" customHeight="1">
      <c r="A7" s="4" t="s">
        <v>3</v>
      </c>
      <c r="B7" s="4" t="s">
        <v>4</v>
      </c>
      <c r="C7" s="4">
        <v>3</v>
      </c>
      <c r="D7" s="4">
        <v>4</v>
      </c>
      <c r="E7" s="4">
        <v>5</v>
      </c>
      <c r="F7" s="4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</row>
    <row r="8" spans="1:13" ht="32.25" customHeight="1">
      <c r="A8" s="5" t="s">
        <v>5</v>
      </c>
      <c r="B8" s="15">
        <v>432193.43</v>
      </c>
      <c r="C8" s="13">
        <v>0</v>
      </c>
      <c r="D8" s="6">
        <v>0</v>
      </c>
      <c r="E8" s="15">
        <v>96199.47</v>
      </c>
      <c r="F8" s="6">
        <v>0</v>
      </c>
      <c r="G8" s="23">
        <v>0</v>
      </c>
      <c r="H8" s="23">
        <v>137394.59</v>
      </c>
      <c r="I8" s="23">
        <v>525803.61</v>
      </c>
      <c r="J8" s="23"/>
      <c r="K8" s="23">
        <v>0</v>
      </c>
      <c r="L8" s="23">
        <v>0</v>
      </c>
      <c r="M8" s="24">
        <f t="shared" ref="M8:M39" si="0">B8+C8+D8+E8+F8+G8+H8+I8+J8+K8+L8</f>
        <v>1191591.1000000001</v>
      </c>
    </row>
    <row r="9" spans="1:13" ht="15" customHeight="1">
      <c r="A9" s="5" t="s">
        <v>6</v>
      </c>
      <c r="B9" s="15">
        <v>0</v>
      </c>
      <c r="C9" s="13">
        <v>0</v>
      </c>
      <c r="D9" s="6">
        <v>0</v>
      </c>
      <c r="E9" s="15">
        <v>2078043.11</v>
      </c>
      <c r="F9" s="6">
        <v>0</v>
      </c>
      <c r="G9" s="23">
        <v>0</v>
      </c>
      <c r="H9" s="23">
        <v>2542986.5699999998</v>
      </c>
      <c r="I9" s="23">
        <v>5155687.21</v>
      </c>
      <c r="J9" s="23"/>
      <c r="K9" s="23">
        <v>0</v>
      </c>
      <c r="L9" s="23">
        <v>0</v>
      </c>
      <c r="M9" s="24">
        <f t="shared" si="0"/>
        <v>9776716.8900000006</v>
      </c>
    </row>
    <row r="10" spans="1:13" ht="15" customHeight="1">
      <c r="A10" s="5" t="s">
        <v>7</v>
      </c>
      <c r="B10" s="15">
        <v>0</v>
      </c>
      <c r="C10" s="13">
        <v>0</v>
      </c>
      <c r="D10" s="6">
        <v>0</v>
      </c>
      <c r="E10" s="15">
        <v>6895288.75</v>
      </c>
      <c r="F10" s="6">
        <v>0</v>
      </c>
      <c r="G10" s="23">
        <v>0</v>
      </c>
      <c r="H10" s="23">
        <v>8528192.2599999998</v>
      </c>
      <c r="I10" s="23">
        <v>15785197.689999999</v>
      </c>
      <c r="J10" s="23"/>
      <c r="K10" s="23">
        <v>0</v>
      </c>
      <c r="L10" s="23">
        <v>0</v>
      </c>
      <c r="M10" s="24">
        <f t="shared" si="0"/>
        <v>31208678.699999999</v>
      </c>
    </row>
    <row r="11" spans="1:13" ht="48.95" customHeight="1">
      <c r="A11" s="5" t="s">
        <v>8</v>
      </c>
      <c r="B11" s="15">
        <v>0</v>
      </c>
      <c r="C11" s="13">
        <v>0</v>
      </c>
      <c r="D11" s="6">
        <v>0</v>
      </c>
      <c r="E11" s="15">
        <v>0</v>
      </c>
      <c r="F11" s="6">
        <v>0</v>
      </c>
      <c r="G11" s="23">
        <v>0</v>
      </c>
      <c r="H11" s="23">
        <v>0</v>
      </c>
      <c r="I11" s="23"/>
      <c r="J11" s="23">
        <v>33919740</v>
      </c>
      <c r="K11" s="23">
        <v>0</v>
      </c>
      <c r="L11" s="23">
        <v>0</v>
      </c>
      <c r="M11" s="24">
        <f t="shared" si="0"/>
        <v>33919740</v>
      </c>
    </row>
    <row r="12" spans="1:13" ht="15" customHeight="1">
      <c r="A12" s="5" t="s">
        <v>9</v>
      </c>
      <c r="B12" s="15">
        <v>0</v>
      </c>
      <c r="C12" s="13">
        <v>0</v>
      </c>
      <c r="D12" s="6">
        <v>0</v>
      </c>
      <c r="E12" s="15">
        <v>0</v>
      </c>
      <c r="F12" s="6">
        <v>0</v>
      </c>
      <c r="G12" s="23">
        <v>0</v>
      </c>
      <c r="H12" s="23">
        <v>0</v>
      </c>
      <c r="I12" s="23">
        <v>868304.5</v>
      </c>
      <c r="J12" s="23">
        <v>7941614.0999999996</v>
      </c>
      <c r="K12" s="23">
        <v>0</v>
      </c>
      <c r="L12" s="23">
        <v>0</v>
      </c>
      <c r="M12" s="24">
        <f t="shared" si="0"/>
        <v>8809918.5999999996</v>
      </c>
    </row>
    <row r="13" spans="1:13" ht="15" customHeight="1">
      <c r="A13" s="5" t="s">
        <v>10</v>
      </c>
      <c r="B13" s="15">
        <v>548726.66</v>
      </c>
      <c r="C13" s="13">
        <v>0</v>
      </c>
      <c r="D13" s="6">
        <v>0</v>
      </c>
      <c r="E13" s="15">
        <v>0</v>
      </c>
      <c r="F13" s="6">
        <v>0</v>
      </c>
      <c r="G13" s="23">
        <v>0</v>
      </c>
      <c r="H13" s="23">
        <v>0</v>
      </c>
      <c r="I13" s="23"/>
      <c r="J13" s="23"/>
      <c r="K13" s="23">
        <v>0</v>
      </c>
      <c r="L13" s="23">
        <v>0</v>
      </c>
      <c r="M13" s="24">
        <f t="shared" si="0"/>
        <v>548726.66</v>
      </c>
    </row>
    <row r="14" spans="1:13" ht="15" customHeight="1">
      <c r="A14" s="5" t="s">
        <v>11</v>
      </c>
      <c r="B14" s="15">
        <v>0</v>
      </c>
      <c r="C14" s="13">
        <v>0</v>
      </c>
      <c r="D14" s="6">
        <v>0</v>
      </c>
      <c r="E14" s="15">
        <v>0</v>
      </c>
      <c r="F14" s="6">
        <v>0</v>
      </c>
      <c r="G14" s="23">
        <v>0</v>
      </c>
      <c r="H14" s="23">
        <v>0</v>
      </c>
      <c r="I14" s="23"/>
      <c r="J14" s="23">
        <v>49685.3</v>
      </c>
      <c r="K14" s="23">
        <v>0</v>
      </c>
      <c r="L14" s="23">
        <v>0</v>
      </c>
      <c r="M14" s="24">
        <f t="shared" si="0"/>
        <v>49685.3</v>
      </c>
    </row>
    <row r="15" spans="1:13" ht="45.75" customHeight="1">
      <c r="A15" s="5" t="s">
        <v>12</v>
      </c>
      <c r="B15" s="15">
        <v>0</v>
      </c>
      <c r="C15" s="13">
        <v>0</v>
      </c>
      <c r="D15" s="6">
        <v>0</v>
      </c>
      <c r="E15" s="15">
        <v>0</v>
      </c>
      <c r="F15" s="6">
        <v>0</v>
      </c>
      <c r="G15" s="23">
        <v>0</v>
      </c>
      <c r="H15" s="23">
        <v>0</v>
      </c>
      <c r="I15" s="23">
        <v>2108941</v>
      </c>
      <c r="J15" s="23">
        <v>449620.7</v>
      </c>
      <c r="K15" s="23">
        <v>0</v>
      </c>
      <c r="L15" s="23">
        <v>0</v>
      </c>
      <c r="M15" s="24">
        <f t="shared" si="0"/>
        <v>2558561.7000000002</v>
      </c>
    </row>
    <row r="16" spans="1:13" ht="18" customHeight="1">
      <c r="A16" s="5" t="s">
        <v>13</v>
      </c>
      <c r="B16" s="15">
        <v>0</v>
      </c>
      <c r="C16" s="13">
        <v>0</v>
      </c>
      <c r="D16" s="6">
        <v>0</v>
      </c>
      <c r="E16" s="15">
        <v>21222734.699999999</v>
      </c>
      <c r="F16" s="6">
        <v>0</v>
      </c>
      <c r="G16" s="23">
        <v>9591600</v>
      </c>
      <c r="H16" s="23">
        <v>101777634.25</v>
      </c>
      <c r="I16" s="23">
        <v>145365285.78</v>
      </c>
      <c r="J16" s="23">
        <v>4616786.54</v>
      </c>
      <c r="K16" s="23">
        <v>0</v>
      </c>
      <c r="L16" s="23">
        <v>0</v>
      </c>
      <c r="M16" s="24">
        <f t="shared" si="0"/>
        <v>282574041.27000004</v>
      </c>
    </row>
    <row r="17" spans="1:13" ht="18" customHeight="1">
      <c r="A17" s="5" t="s">
        <v>14</v>
      </c>
      <c r="B17" s="15">
        <v>25749240.640000001</v>
      </c>
      <c r="C17" s="13">
        <v>0</v>
      </c>
      <c r="D17" s="6">
        <v>0</v>
      </c>
      <c r="E17" s="15">
        <v>6203891.5099999998</v>
      </c>
      <c r="F17" s="6">
        <v>0</v>
      </c>
      <c r="G17" s="23">
        <v>18923700</v>
      </c>
      <c r="H17" s="23">
        <v>64566716.640000001</v>
      </c>
      <c r="I17" s="23">
        <v>73634118.159999996</v>
      </c>
      <c r="J17" s="23">
        <v>2025955.03</v>
      </c>
      <c r="K17" s="23">
        <v>0</v>
      </c>
      <c r="L17" s="23">
        <v>0</v>
      </c>
      <c r="M17" s="24">
        <f t="shared" si="0"/>
        <v>191103621.97999999</v>
      </c>
    </row>
    <row r="18" spans="1:13" ht="18" customHeight="1">
      <c r="A18" s="5" t="s">
        <v>15</v>
      </c>
      <c r="B18" s="15">
        <v>11603266.029999999</v>
      </c>
      <c r="C18" s="13">
        <v>0</v>
      </c>
      <c r="D18" s="6">
        <v>0</v>
      </c>
      <c r="E18" s="15">
        <v>6403957.4900000002</v>
      </c>
      <c r="F18" s="6">
        <v>0</v>
      </c>
      <c r="G18" s="23">
        <v>14090400</v>
      </c>
      <c r="H18" s="23">
        <v>31731668.93</v>
      </c>
      <c r="I18" s="23">
        <v>43599247.289999999</v>
      </c>
      <c r="J18" s="23">
        <v>1036920.93</v>
      </c>
      <c r="K18" s="23">
        <v>0</v>
      </c>
      <c r="L18" s="23">
        <v>0</v>
      </c>
      <c r="M18" s="24">
        <f t="shared" si="0"/>
        <v>108465460.67000002</v>
      </c>
    </row>
    <row r="19" spans="1:13" ht="30" customHeight="1">
      <c r="A19" s="5" t="s">
        <v>16</v>
      </c>
      <c r="B19" s="15">
        <v>0</v>
      </c>
      <c r="C19" s="13">
        <v>0</v>
      </c>
      <c r="D19" s="6">
        <v>0</v>
      </c>
      <c r="E19" s="15">
        <v>5688065.1799999997</v>
      </c>
      <c r="F19" s="6">
        <v>0</v>
      </c>
      <c r="G19" s="23">
        <v>0</v>
      </c>
      <c r="H19" s="23">
        <v>16682741.83</v>
      </c>
      <c r="I19" s="23">
        <v>23824404.760000002</v>
      </c>
      <c r="J19" s="23">
        <v>356742</v>
      </c>
      <c r="K19" s="23">
        <v>0</v>
      </c>
      <c r="L19" s="23">
        <v>0</v>
      </c>
      <c r="M19" s="24">
        <f t="shared" si="0"/>
        <v>46551953.769999996</v>
      </c>
    </row>
    <row r="20" spans="1:13" ht="17.25" customHeight="1">
      <c r="A20" s="5" t="s">
        <v>17</v>
      </c>
      <c r="B20" s="15">
        <v>13804613.74</v>
      </c>
      <c r="C20" s="13">
        <v>0</v>
      </c>
      <c r="D20" s="6">
        <v>0</v>
      </c>
      <c r="E20" s="15">
        <v>4019288.46</v>
      </c>
      <c r="F20" s="6">
        <v>0</v>
      </c>
      <c r="G20" s="23">
        <v>9393600</v>
      </c>
      <c r="H20" s="23">
        <v>21531609.170000002</v>
      </c>
      <c r="I20" s="23">
        <v>30458070.27</v>
      </c>
      <c r="J20" s="23">
        <v>1291566.8799999999</v>
      </c>
      <c r="K20" s="23">
        <v>0</v>
      </c>
      <c r="L20" s="23">
        <v>0</v>
      </c>
      <c r="M20" s="24">
        <f t="shared" si="0"/>
        <v>80498748.519999996</v>
      </c>
    </row>
    <row r="21" spans="1:13" ht="15" customHeight="1">
      <c r="A21" s="5" t="s">
        <v>18</v>
      </c>
      <c r="B21" s="15">
        <v>18768690.800000001</v>
      </c>
      <c r="C21" s="13">
        <v>0</v>
      </c>
      <c r="D21" s="6">
        <v>0</v>
      </c>
      <c r="E21" s="15">
        <v>2342374.9700000002</v>
      </c>
      <c r="F21" s="6">
        <v>0</v>
      </c>
      <c r="G21" s="23">
        <v>0</v>
      </c>
      <c r="H21" s="23">
        <v>8969449.4499999993</v>
      </c>
      <c r="I21" s="23">
        <v>18624866.370000001</v>
      </c>
      <c r="J21" s="23">
        <v>2401132.73</v>
      </c>
      <c r="K21" s="23">
        <v>0</v>
      </c>
      <c r="L21" s="23">
        <v>0</v>
      </c>
      <c r="M21" s="24">
        <f t="shared" si="0"/>
        <v>51106514.32</v>
      </c>
    </row>
    <row r="22" spans="1:13" ht="18" customHeight="1">
      <c r="A22" s="5" t="s">
        <v>19</v>
      </c>
      <c r="B22" s="15">
        <v>5599433.3600000003</v>
      </c>
      <c r="C22" s="13">
        <v>0</v>
      </c>
      <c r="D22" s="6">
        <v>0</v>
      </c>
      <c r="E22" s="15">
        <v>2414395.17</v>
      </c>
      <c r="F22" s="6">
        <v>0</v>
      </c>
      <c r="G22" s="23">
        <v>13620720</v>
      </c>
      <c r="H22" s="23">
        <v>13544833.66</v>
      </c>
      <c r="I22" s="23">
        <v>17420164.620000001</v>
      </c>
      <c r="J22" s="23">
        <v>297285</v>
      </c>
      <c r="K22" s="23">
        <v>0</v>
      </c>
      <c r="L22" s="23">
        <v>0</v>
      </c>
      <c r="M22" s="24">
        <f t="shared" si="0"/>
        <v>52896831.810000002</v>
      </c>
    </row>
    <row r="23" spans="1:13" ht="15" customHeight="1">
      <c r="A23" s="5" t="s">
        <v>20</v>
      </c>
      <c r="B23" s="15">
        <v>0</v>
      </c>
      <c r="C23" s="13">
        <v>0</v>
      </c>
      <c r="D23" s="6">
        <v>0</v>
      </c>
      <c r="E23" s="15">
        <v>0</v>
      </c>
      <c r="F23" s="6">
        <v>0</v>
      </c>
      <c r="G23" s="23">
        <v>0</v>
      </c>
      <c r="H23" s="23">
        <v>0</v>
      </c>
      <c r="I23" s="23">
        <v>1832176.44</v>
      </c>
      <c r="J23" s="23"/>
      <c r="K23" s="23">
        <v>723157581.01999998</v>
      </c>
      <c r="L23" s="23">
        <v>0</v>
      </c>
      <c r="M23" s="24">
        <f t="shared" si="0"/>
        <v>724989757.46000004</v>
      </c>
    </row>
    <row r="24" spans="1:13" ht="15" customHeight="1">
      <c r="A24" s="5" t="s">
        <v>21</v>
      </c>
      <c r="B24" s="15">
        <v>0</v>
      </c>
      <c r="C24" s="13">
        <v>0</v>
      </c>
      <c r="D24" s="6">
        <v>0</v>
      </c>
      <c r="E24" s="15">
        <v>69446467.209999993</v>
      </c>
      <c r="F24" s="6">
        <v>0</v>
      </c>
      <c r="G24" s="23">
        <v>0</v>
      </c>
      <c r="H24" s="23">
        <v>0</v>
      </c>
      <c r="I24" s="23">
        <v>26851187.059999999</v>
      </c>
      <c r="J24" s="23">
        <v>1035150.5</v>
      </c>
      <c r="K24" s="23">
        <v>0</v>
      </c>
      <c r="L24" s="23">
        <v>0</v>
      </c>
      <c r="M24" s="24">
        <f t="shared" si="0"/>
        <v>97332804.769999996</v>
      </c>
    </row>
    <row r="25" spans="1:13" ht="15" customHeight="1">
      <c r="A25" s="5" t="s">
        <v>22</v>
      </c>
      <c r="B25" s="15">
        <v>0</v>
      </c>
      <c r="C25" s="13">
        <v>0</v>
      </c>
      <c r="D25" s="6">
        <v>0</v>
      </c>
      <c r="E25" s="15">
        <v>0</v>
      </c>
      <c r="F25" s="6">
        <v>0</v>
      </c>
      <c r="G25" s="23">
        <v>0</v>
      </c>
      <c r="H25" s="23">
        <v>0</v>
      </c>
      <c r="I25" s="23"/>
      <c r="J25" s="23">
        <v>69593032.780000001</v>
      </c>
      <c r="K25" s="23">
        <v>0</v>
      </c>
      <c r="L25" s="23">
        <v>0</v>
      </c>
      <c r="M25" s="24">
        <f t="shared" si="0"/>
        <v>69593032.780000001</v>
      </c>
    </row>
    <row r="26" spans="1:13" ht="15" customHeight="1">
      <c r="A26" s="5" t="s">
        <v>23</v>
      </c>
      <c r="B26" s="15">
        <v>0</v>
      </c>
      <c r="C26" s="13">
        <v>0</v>
      </c>
      <c r="D26" s="6">
        <v>0</v>
      </c>
      <c r="E26" s="15">
        <v>0</v>
      </c>
      <c r="F26" s="6">
        <v>0</v>
      </c>
      <c r="G26" s="23">
        <v>0</v>
      </c>
      <c r="H26" s="23">
        <v>0</v>
      </c>
      <c r="I26" s="23"/>
      <c r="J26" s="23"/>
      <c r="K26" s="23">
        <v>19010527.359999999</v>
      </c>
      <c r="L26" s="23">
        <v>0</v>
      </c>
      <c r="M26" s="24">
        <f t="shared" si="0"/>
        <v>19010527.359999999</v>
      </c>
    </row>
    <row r="27" spans="1:13" ht="15" customHeight="1">
      <c r="A27" s="5" t="s">
        <v>24</v>
      </c>
      <c r="B27" s="15">
        <v>2194438</v>
      </c>
      <c r="C27" s="13">
        <v>0</v>
      </c>
      <c r="D27" s="6">
        <v>0</v>
      </c>
      <c r="E27" s="15">
        <v>966671.02</v>
      </c>
      <c r="F27" s="6">
        <v>0</v>
      </c>
      <c r="G27" s="23">
        <v>0</v>
      </c>
      <c r="H27" s="23">
        <v>0</v>
      </c>
      <c r="I27" s="23"/>
      <c r="J27" s="23"/>
      <c r="K27" s="23">
        <v>0</v>
      </c>
      <c r="L27" s="23">
        <v>0</v>
      </c>
      <c r="M27" s="24">
        <f t="shared" si="0"/>
        <v>3161109.02</v>
      </c>
    </row>
    <row r="28" spans="1:13" ht="15" customHeight="1">
      <c r="A28" s="5" t="s">
        <v>25</v>
      </c>
      <c r="B28" s="15">
        <v>12922522.609999999</v>
      </c>
      <c r="C28" s="13">
        <v>0</v>
      </c>
      <c r="D28" s="6">
        <v>0</v>
      </c>
      <c r="E28" s="15">
        <v>0</v>
      </c>
      <c r="F28" s="6">
        <v>0</v>
      </c>
      <c r="G28" s="23">
        <v>0</v>
      </c>
      <c r="H28" s="23">
        <v>0</v>
      </c>
      <c r="I28" s="23"/>
      <c r="J28" s="23"/>
      <c r="K28" s="23">
        <v>0</v>
      </c>
      <c r="L28" s="23">
        <v>0</v>
      </c>
      <c r="M28" s="24">
        <f t="shared" si="0"/>
        <v>12922522.609999999</v>
      </c>
    </row>
    <row r="29" spans="1:13" ht="15" customHeight="1">
      <c r="A29" s="5" t="s">
        <v>26</v>
      </c>
      <c r="B29" s="15">
        <v>0</v>
      </c>
      <c r="C29" s="13">
        <v>0</v>
      </c>
      <c r="D29" s="6">
        <v>0</v>
      </c>
      <c r="E29" s="15">
        <v>10732729.99</v>
      </c>
      <c r="F29" s="6">
        <v>0</v>
      </c>
      <c r="G29" s="23">
        <v>0</v>
      </c>
      <c r="H29" s="23">
        <v>182299901.75</v>
      </c>
      <c r="I29" s="23">
        <v>275752400.92000002</v>
      </c>
      <c r="J29" s="23">
        <v>18294583.239999998</v>
      </c>
      <c r="K29" s="23">
        <v>78615602.189999998</v>
      </c>
      <c r="L29" s="23">
        <v>0</v>
      </c>
      <c r="M29" s="24">
        <f t="shared" si="0"/>
        <v>565695218.09000003</v>
      </c>
    </row>
    <row r="30" spans="1:13" ht="15.75" customHeight="1">
      <c r="A30" s="5" t="s">
        <v>27</v>
      </c>
      <c r="B30" s="15">
        <v>107438942.19</v>
      </c>
      <c r="C30" s="13">
        <v>0</v>
      </c>
      <c r="D30" s="6">
        <v>0</v>
      </c>
      <c r="E30" s="15">
        <v>1302724.22</v>
      </c>
      <c r="F30" s="6">
        <v>0</v>
      </c>
      <c r="G30" s="23">
        <v>0</v>
      </c>
      <c r="H30" s="23">
        <v>0</v>
      </c>
      <c r="I30" s="23">
        <v>345129</v>
      </c>
      <c r="J30" s="23"/>
      <c r="K30" s="23">
        <v>0</v>
      </c>
      <c r="L30" s="23">
        <v>0</v>
      </c>
      <c r="M30" s="24">
        <f t="shared" si="0"/>
        <v>109086795.41</v>
      </c>
    </row>
    <row r="31" spans="1:13" ht="16.5" customHeight="1">
      <c r="A31" s="5" t="s">
        <v>28</v>
      </c>
      <c r="B31" s="15">
        <v>123412963.39</v>
      </c>
      <c r="C31" s="13">
        <v>0</v>
      </c>
      <c r="D31" s="6">
        <v>0</v>
      </c>
      <c r="E31" s="15">
        <v>7932208.8200000003</v>
      </c>
      <c r="F31" s="6">
        <v>0</v>
      </c>
      <c r="G31" s="23">
        <v>10567800</v>
      </c>
      <c r="H31" s="23">
        <v>123181829.48999999</v>
      </c>
      <c r="I31" s="23">
        <v>135750858.13</v>
      </c>
      <c r="J31" s="23">
        <v>7021758.3300000001</v>
      </c>
      <c r="K31" s="23">
        <v>0</v>
      </c>
      <c r="L31" s="23">
        <v>0</v>
      </c>
      <c r="M31" s="24">
        <f t="shared" si="0"/>
        <v>407867418.15999997</v>
      </c>
    </row>
    <row r="32" spans="1:13" ht="32.25" customHeight="1">
      <c r="A32" s="5" t="s">
        <v>29</v>
      </c>
      <c r="B32" s="15">
        <v>74644391.459999993</v>
      </c>
      <c r="C32" s="13">
        <v>0</v>
      </c>
      <c r="D32" s="6">
        <v>0</v>
      </c>
      <c r="E32" s="15">
        <v>54253333.369999997</v>
      </c>
      <c r="F32" s="6">
        <v>0</v>
      </c>
      <c r="G32" s="23">
        <v>0</v>
      </c>
      <c r="H32" s="23">
        <v>220554978.38</v>
      </c>
      <c r="I32" s="23">
        <v>231954163.59</v>
      </c>
      <c r="J32" s="23">
        <v>2498307.48</v>
      </c>
      <c r="K32" s="23">
        <v>0</v>
      </c>
      <c r="L32" s="23">
        <v>0</v>
      </c>
      <c r="M32" s="24">
        <f t="shared" si="0"/>
        <v>583905174.27999997</v>
      </c>
    </row>
    <row r="33" spans="1:13" ht="32.25" customHeight="1">
      <c r="A33" s="5" t="s">
        <v>30</v>
      </c>
      <c r="B33" s="15">
        <v>103206065.01000001</v>
      </c>
      <c r="C33" s="13">
        <v>0</v>
      </c>
      <c r="D33" s="6">
        <v>0</v>
      </c>
      <c r="E33" s="15">
        <v>18597993.399999999</v>
      </c>
      <c r="F33" s="6">
        <v>0</v>
      </c>
      <c r="G33" s="23">
        <v>27828900</v>
      </c>
      <c r="H33" s="23">
        <v>93067265.950000003</v>
      </c>
      <c r="I33" s="23">
        <v>128208376.70999999</v>
      </c>
      <c r="J33" s="23">
        <v>8507336.4399999995</v>
      </c>
      <c r="K33" s="23">
        <v>0</v>
      </c>
      <c r="L33" s="23">
        <v>0</v>
      </c>
      <c r="M33" s="24">
        <f t="shared" si="0"/>
        <v>379415937.50999999</v>
      </c>
    </row>
    <row r="34" spans="1:13" ht="15" customHeight="1">
      <c r="A34" s="5" t="s">
        <v>31</v>
      </c>
      <c r="B34" s="15">
        <v>219036445.97</v>
      </c>
      <c r="C34" s="13">
        <v>0</v>
      </c>
      <c r="D34" s="6">
        <v>2470262.7599999998</v>
      </c>
      <c r="E34" s="15">
        <v>43501041.909999996</v>
      </c>
      <c r="F34" s="6">
        <v>0</v>
      </c>
      <c r="G34" s="23">
        <v>0</v>
      </c>
      <c r="H34" s="23">
        <v>0</v>
      </c>
      <c r="I34" s="23">
        <v>3952121.6</v>
      </c>
      <c r="J34" s="23">
        <v>32180873.199999999</v>
      </c>
      <c r="K34" s="23">
        <v>0</v>
      </c>
      <c r="L34" s="23">
        <v>0</v>
      </c>
      <c r="M34" s="24">
        <f t="shared" si="0"/>
        <v>301140745.44</v>
      </c>
    </row>
    <row r="35" spans="1:13" ht="15" customHeight="1">
      <c r="A35" s="5" t="s">
        <v>32</v>
      </c>
      <c r="B35" s="15">
        <v>0</v>
      </c>
      <c r="C35" s="13">
        <v>0</v>
      </c>
      <c r="D35" s="6">
        <v>0</v>
      </c>
      <c r="E35" s="15">
        <v>0</v>
      </c>
      <c r="F35" s="6">
        <v>0</v>
      </c>
      <c r="G35" s="23">
        <v>0</v>
      </c>
      <c r="H35" s="23">
        <v>0</v>
      </c>
      <c r="I35" s="23"/>
      <c r="J35" s="23">
        <v>112248398.55</v>
      </c>
      <c r="K35" s="23">
        <v>0</v>
      </c>
      <c r="L35" s="23">
        <v>0</v>
      </c>
      <c r="M35" s="24">
        <f t="shared" si="0"/>
        <v>112248398.55</v>
      </c>
    </row>
    <row r="36" spans="1:13" ht="32.25" customHeight="1">
      <c r="A36" s="5" t="s">
        <v>33</v>
      </c>
      <c r="B36" s="15">
        <v>0</v>
      </c>
      <c r="C36" s="13">
        <v>0</v>
      </c>
      <c r="D36" s="6">
        <v>0</v>
      </c>
      <c r="E36" s="15">
        <v>0</v>
      </c>
      <c r="F36" s="6">
        <v>0</v>
      </c>
      <c r="G36" s="23">
        <v>0</v>
      </c>
      <c r="H36" s="23">
        <v>0</v>
      </c>
      <c r="I36" s="23"/>
      <c r="J36" s="23">
        <v>5941549.1299999999</v>
      </c>
      <c r="K36" s="23">
        <v>0</v>
      </c>
      <c r="L36" s="23">
        <v>0</v>
      </c>
      <c r="M36" s="24">
        <f t="shared" si="0"/>
        <v>5941549.1299999999</v>
      </c>
    </row>
    <row r="37" spans="1:13" ht="15" customHeight="1">
      <c r="A37" s="5" t="s">
        <v>34</v>
      </c>
      <c r="B37" s="15">
        <v>0</v>
      </c>
      <c r="C37" s="13">
        <v>0</v>
      </c>
      <c r="D37" s="6">
        <v>0</v>
      </c>
      <c r="E37" s="15">
        <v>0</v>
      </c>
      <c r="F37" s="6">
        <v>0</v>
      </c>
      <c r="G37" s="23">
        <v>0</v>
      </c>
      <c r="H37" s="23">
        <v>0</v>
      </c>
      <c r="I37" s="23"/>
      <c r="J37" s="23">
        <v>118682550</v>
      </c>
      <c r="K37" s="23">
        <v>0</v>
      </c>
      <c r="L37" s="23">
        <v>0</v>
      </c>
      <c r="M37" s="24">
        <f t="shared" si="0"/>
        <v>118682550</v>
      </c>
    </row>
    <row r="38" spans="1:13" ht="32.25" customHeight="1">
      <c r="A38" s="5" t="s">
        <v>35</v>
      </c>
      <c r="B38" s="15">
        <v>1563302.6</v>
      </c>
      <c r="C38" s="13">
        <v>0</v>
      </c>
      <c r="D38" s="6">
        <v>0</v>
      </c>
      <c r="E38" s="15">
        <v>54022402.170000002</v>
      </c>
      <c r="F38" s="6">
        <v>0</v>
      </c>
      <c r="G38" s="23">
        <v>0</v>
      </c>
      <c r="H38" s="23">
        <v>0</v>
      </c>
      <c r="I38" s="23"/>
      <c r="J38" s="23"/>
      <c r="K38" s="23">
        <v>0</v>
      </c>
      <c r="L38" s="23">
        <v>0</v>
      </c>
      <c r="M38" s="24">
        <f t="shared" si="0"/>
        <v>55585704.770000003</v>
      </c>
    </row>
    <row r="39" spans="1:13" ht="32.25" customHeight="1">
      <c r="A39" s="5" t="s">
        <v>36</v>
      </c>
      <c r="B39" s="15">
        <v>0</v>
      </c>
      <c r="C39" s="13">
        <v>0</v>
      </c>
      <c r="D39" s="6">
        <v>0</v>
      </c>
      <c r="E39" s="15">
        <v>114221.11</v>
      </c>
      <c r="F39" s="6">
        <v>0</v>
      </c>
      <c r="G39" s="23">
        <v>0</v>
      </c>
      <c r="H39" s="23">
        <v>0</v>
      </c>
      <c r="I39" s="23"/>
      <c r="J39" s="23"/>
      <c r="K39" s="23">
        <v>0</v>
      </c>
      <c r="L39" s="23">
        <v>0</v>
      </c>
      <c r="M39" s="24">
        <f t="shared" si="0"/>
        <v>114221.11</v>
      </c>
    </row>
    <row r="40" spans="1:13" ht="15" customHeight="1">
      <c r="A40" s="5" t="s">
        <v>37</v>
      </c>
      <c r="B40" s="15">
        <v>0</v>
      </c>
      <c r="C40" s="13">
        <v>0</v>
      </c>
      <c r="D40" s="6">
        <v>0</v>
      </c>
      <c r="E40" s="15">
        <v>8188457.2599999998</v>
      </c>
      <c r="F40" s="6">
        <v>0</v>
      </c>
      <c r="G40" s="23">
        <v>0</v>
      </c>
      <c r="H40" s="23">
        <v>0</v>
      </c>
      <c r="I40" s="23"/>
      <c r="J40" s="23"/>
      <c r="K40" s="23">
        <v>0</v>
      </c>
      <c r="L40" s="23">
        <v>0</v>
      </c>
      <c r="M40" s="24">
        <f t="shared" ref="M40:M64" si="1">B40+C40+D40+E40+F40+G40+H40+I40+J40+K40+L40</f>
        <v>8188457.2599999998</v>
      </c>
    </row>
    <row r="41" spans="1:13" ht="15" customHeight="1">
      <c r="A41" s="5" t="s">
        <v>38</v>
      </c>
      <c r="B41" s="15">
        <v>147756227.66999999</v>
      </c>
      <c r="C41" s="13">
        <v>0</v>
      </c>
      <c r="D41" s="6">
        <v>0</v>
      </c>
      <c r="E41" s="15">
        <v>38091043.75</v>
      </c>
      <c r="F41" s="6">
        <v>0</v>
      </c>
      <c r="G41" s="23">
        <v>21333600</v>
      </c>
      <c r="H41" s="23">
        <v>213090701.06999999</v>
      </c>
      <c r="I41" s="23">
        <v>228172549.61000001</v>
      </c>
      <c r="J41" s="23">
        <v>11067189.630000001</v>
      </c>
      <c r="K41" s="23">
        <v>0</v>
      </c>
      <c r="L41" s="23">
        <v>0</v>
      </c>
      <c r="M41" s="24">
        <f t="shared" si="1"/>
        <v>659511311.73000002</v>
      </c>
    </row>
    <row r="42" spans="1:13" ht="15" customHeight="1">
      <c r="A42" s="5" t="s">
        <v>39</v>
      </c>
      <c r="B42" s="15">
        <v>57168263.189999998</v>
      </c>
      <c r="C42" s="13">
        <v>0</v>
      </c>
      <c r="D42" s="6">
        <v>0</v>
      </c>
      <c r="E42" s="15">
        <v>36865394.119999997</v>
      </c>
      <c r="F42" s="6">
        <v>0</v>
      </c>
      <c r="G42" s="23">
        <v>20159400</v>
      </c>
      <c r="H42" s="23">
        <v>173534164.00999999</v>
      </c>
      <c r="I42" s="23">
        <v>198837214.55000001</v>
      </c>
      <c r="J42" s="23">
        <v>5042728.4000000004</v>
      </c>
      <c r="K42" s="23">
        <v>0</v>
      </c>
      <c r="L42" s="23">
        <v>0</v>
      </c>
      <c r="M42" s="24">
        <f t="shared" si="1"/>
        <v>491607164.26999998</v>
      </c>
    </row>
    <row r="43" spans="1:13" ht="15" customHeight="1">
      <c r="A43" s="5" t="s">
        <v>40</v>
      </c>
      <c r="B43" s="15">
        <v>50004778.719999999</v>
      </c>
      <c r="C43" s="13">
        <v>0</v>
      </c>
      <c r="D43" s="6">
        <v>0</v>
      </c>
      <c r="E43" s="15">
        <v>8818595.9299999997</v>
      </c>
      <c r="F43" s="6">
        <v>0</v>
      </c>
      <c r="G43" s="23">
        <v>61762920</v>
      </c>
      <c r="H43" s="23">
        <v>64197138.380000003</v>
      </c>
      <c r="I43" s="23">
        <v>88604429.879999995</v>
      </c>
      <c r="J43" s="23">
        <v>2431895.1</v>
      </c>
      <c r="K43" s="23">
        <v>0</v>
      </c>
      <c r="L43" s="23">
        <v>0</v>
      </c>
      <c r="M43" s="24">
        <f t="shared" si="1"/>
        <v>275819758.00999999</v>
      </c>
    </row>
    <row r="44" spans="1:13" ht="15" customHeight="1">
      <c r="A44" s="5" t="s">
        <v>41</v>
      </c>
      <c r="B44" s="15">
        <v>146552883.22999999</v>
      </c>
      <c r="C44" s="13">
        <v>0</v>
      </c>
      <c r="D44" s="6">
        <v>0</v>
      </c>
      <c r="E44" s="15">
        <v>20422096.829999998</v>
      </c>
      <c r="F44" s="6">
        <v>0</v>
      </c>
      <c r="G44" s="23">
        <v>63406800</v>
      </c>
      <c r="H44" s="23">
        <v>87578157.290000007</v>
      </c>
      <c r="I44" s="23">
        <v>120808060.73999999</v>
      </c>
      <c r="J44" s="23">
        <v>7739433.3600000003</v>
      </c>
      <c r="K44" s="23">
        <v>0</v>
      </c>
      <c r="L44" s="23">
        <v>0</v>
      </c>
      <c r="M44" s="24">
        <f t="shared" si="1"/>
        <v>446507431.45000005</v>
      </c>
    </row>
    <row r="45" spans="1:13" ht="15" customHeight="1">
      <c r="A45" s="5" t="s">
        <v>42</v>
      </c>
      <c r="B45" s="15">
        <v>41970471.450000003</v>
      </c>
      <c r="C45" s="13">
        <v>0</v>
      </c>
      <c r="D45" s="6">
        <v>0</v>
      </c>
      <c r="E45" s="15">
        <v>21740606.219999999</v>
      </c>
      <c r="F45" s="6">
        <v>0</v>
      </c>
      <c r="G45" s="23">
        <v>28965900</v>
      </c>
      <c r="H45" s="23">
        <v>64279207.299999997</v>
      </c>
      <c r="I45" s="23">
        <v>84412548.900000006</v>
      </c>
      <c r="J45" s="23">
        <v>1929676</v>
      </c>
      <c r="K45" s="23">
        <v>0</v>
      </c>
      <c r="L45" s="23">
        <v>0</v>
      </c>
      <c r="M45" s="24">
        <f t="shared" si="1"/>
        <v>243298409.87</v>
      </c>
    </row>
    <row r="46" spans="1:13" ht="15" customHeight="1">
      <c r="A46" s="5" t="s">
        <v>43</v>
      </c>
      <c r="B46" s="15">
        <v>73714145.049999997</v>
      </c>
      <c r="C46" s="13">
        <v>0</v>
      </c>
      <c r="D46" s="6">
        <v>0</v>
      </c>
      <c r="E46" s="15">
        <v>21515144.16</v>
      </c>
      <c r="F46" s="6">
        <v>0</v>
      </c>
      <c r="G46" s="23">
        <v>35930520</v>
      </c>
      <c r="H46" s="23">
        <v>113036738.84999999</v>
      </c>
      <c r="I46" s="23">
        <v>128316877.81</v>
      </c>
      <c r="J46" s="23">
        <v>2335188.5299999998</v>
      </c>
      <c r="K46" s="23">
        <v>0</v>
      </c>
      <c r="L46" s="23">
        <v>0</v>
      </c>
      <c r="M46" s="24">
        <f t="shared" si="1"/>
        <v>374848614.39999998</v>
      </c>
    </row>
    <row r="47" spans="1:13" ht="15" customHeight="1">
      <c r="A47" s="5" t="s">
        <v>44</v>
      </c>
      <c r="B47" s="15">
        <v>23679821.91</v>
      </c>
      <c r="C47" s="13">
        <v>0</v>
      </c>
      <c r="D47" s="6">
        <v>0</v>
      </c>
      <c r="E47" s="15">
        <v>6405162.2699999996</v>
      </c>
      <c r="F47" s="6">
        <v>0</v>
      </c>
      <c r="G47" s="23">
        <v>44718600</v>
      </c>
      <c r="H47" s="23">
        <v>36077822.57</v>
      </c>
      <c r="I47" s="23">
        <v>49775653.880000003</v>
      </c>
      <c r="J47" s="23">
        <v>1719282.9</v>
      </c>
      <c r="K47" s="23">
        <v>0</v>
      </c>
      <c r="L47" s="23">
        <v>0</v>
      </c>
      <c r="M47" s="24">
        <f t="shared" si="1"/>
        <v>162376343.53</v>
      </c>
    </row>
    <row r="48" spans="1:13" ht="15" customHeight="1">
      <c r="A48" s="5" t="s">
        <v>45</v>
      </c>
      <c r="B48" s="15">
        <v>71575005.780000001</v>
      </c>
      <c r="C48" s="13">
        <v>0</v>
      </c>
      <c r="D48" s="6">
        <v>0</v>
      </c>
      <c r="E48" s="15">
        <v>11298212.390000001</v>
      </c>
      <c r="F48" s="6">
        <v>0</v>
      </c>
      <c r="G48" s="23">
        <v>30411780</v>
      </c>
      <c r="H48" s="23">
        <v>74752499.120000005</v>
      </c>
      <c r="I48" s="23">
        <v>102481227.84</v>
      </c>
      <c r="J48" s="23">
        <v>4559335.3</v>
      </c>
      <c r="K48" s="23">
        <v>0</v>
      </c>
      <c r="L48" s="23">
        <v>0</v>
      </c>
      <c r="M48" s="24">
        <f t="shared" si="1"/>
        <v>295078060.43000001</v>
      </c>
    </row>
    <row r="49" spans="1:13" ht="15" customHeight="1">
      <c r="A49" s="5" t="s">
        <v>46</v>
      </c>
      <c r="B49" s="15">
        <v>0</v>
      </c>
      <c r="C49" s="13">
        <v>0</v>
      </c>
      <c r="D49" s="6">
        <v>0</v>
      </c>
      <c r="E49" s="15">
        <v>0</v>
      </c>
      <c r="F49" s="6">
        <v>0</v>
      </c>
      <c r="G49" s="23">
        <v>0</v>
      </c>
      <c r="H49" s="23">
        <v>0</v>
      </c>
      <c r="I49" s="23"/>
      <c r="J49" s="23">
        <v>313960</v>
      </c>
      <c r="K49" s="23">
        <v>0</v>
      </c>
      <c r="L49" s="23">
        <v>0</v>
      </c>
      <c r="M49" s="24">
        <f t="shared" si="1"/>
        <v>313960</v>
      </c>
    </row>
    <row r="50" spans="1:13" ht="15" customHeight="1">
      <c r="A50" s="5" t="s">
        <v>47</v>
      </c>
      <c r="B50" s="15">
        <v>10852561.75</v>
      </c>
      <c r="C50" s="13">
        <v>0</v>
      </c>
      <c r="D50" s="6">
        <v>0</v>
      </c>
      <c r="E50" s="15">
        <v>0</v>
      </c>
      <c r="F50" s="6">
        <v>0</v>
      </c>
      <c r="G50" s="23">
        <v>0</v>
      </c>
      <c r="H50" s="23">
        <v>0</v>
      </c>
      <c r="I50" s="23"/>
      <c r="J50" s="23"/>
      <c r="K50" s="23">
        <v>0</v>
      </c>
      <c r="L50" s="23">
        <v>0</v>
      </c>
      <c r="M50" s="24">
        <f t="shared" si="1"/>
        <v>10852561.75</v>
      </c>
    </row>
    <row r="51" spans="1:13" ht="15" customHeight="1">
      <c r="A51" s="5" t="s">
        <v>48</v>
      </c>
      <c r="B51" s="15">
        <v>3079702.76</v>
      </c>
      <c r="C51" s="13">
        <v>0</v>
      </c>
      <c r="D51" s="6">
        <v>0</v>
      </c>
      <c r="E51" s="15">
        <v>0</v>
      </c>
      <c r="F51" s="6">
        <v>0</v>
      </c>
      <c r="G51" s="23">
        <v>0</v>
      </c>
      <c r="H51" s="23">
        <v>0</v>
      </c>
      <c r="I51" s="23"/>
      <c r="J51" s="23"/>
      <c r="K51" s="23">
        <v>0</v>
      </c>
      <c r="L51" s="23">
        <v>0</v>
      </c>
      <c r="M51" s="24">
        <f t="shared" si="1"/>
        <v>3079702.76</v>
      </c>
    </row>
    <row r="52" spans="1:13" ht="15" customHeight="1">
      <c r="A52" s="5" t="s">
        <v>49</v>
      </c>
      <c r="B52" s="15">
        <v>0</v>
      </c>
      <c r="C52" s="13">
        <v>0</v>
      </c>
      <c r="D52" s="6">
        <v>0</v>
      </c>
      <c r="E52" s="15">
        <v>0</v>
      </c>
      <c r="F52" s="6">
        <v>0</v>
      </c>
      <c r="G52" s="23">
        <v>0</v>
      </c>
      <c r="H52" s="23">
        <v>0</v>
      </c>
      <c r="I52" s="23">
        <v>112273590</v>
      </c>
      <c r="J52" s="23"/>
      <c r="K52" s="23">
        <v>0</v>
      </c>
      <c r="L52" s="23">
        <v>0</v>
      </c>
      <c r="M52" s="24">
        <f t="shared" si="1"/>
        <v>112273590</v>
      </c>
    </row>
    <row r="53" spans="1:13" ht="15" customHeight="1">
      <c r="A53" s="5" t="s">
        <v>50</v>
      </c>
      <c r="B53" s="15">
        <v>0</v>
      </c>
      <c r="C53" s="13">
        <v>0</v>
      </c>
      <c r="D53" s="6">
        <v>0</v>
      </c>
      <c r="E53" s="15">
        <v>0</v>
      </c>
      <c r="F53" s="6">
        <v>0</v>
      </c>
      <c r="G53" s="23">
        <v>0</v>
      </c>
      <c r="H53" s="23">
        <v>0</v>
      </c>
      <c r="I53" s="23">
        <v>13254459</v>
      </c>
      <c r="J53" s="23"/>
      <c r="K53" s="23">
        <v>0</v>
      </c>
      <c r="L53" s="23">
        <v>0</v>
      </c>
      <c r="M53" s="24">
        <f t="shared" si="1"/>
        <v>13254459</v>
      </c>
    </row>
    <row r="54" spans="1:13" ht="15" customHeight="1">
      <c r="A54" s="5" t="s">
        <v>51</v>
      </c>
      <c r="B54" s="15">
        <v>0</v>
      </c>
      <c r="C54" s="13">
        <v>0</v>
      </c>
      <c r="D54" s="6">
        <v>0</v>
      </c>
      <c r="E54" s="15">
        <v>0</v>
      </c>
      <c r="F54" s="6">
        <v>0</v>
      </c>
      <c r="G54" s="23">
        <v>0</v>
      </c>
      <c r="H54" s="23">
        <v>0</v>
      </c>
      <c r="I54" s="23">
        <v>210576489.78</v>
      </c>
      <c r="J54" s="23"/>
      <c r="K54" s="23">
        <v>0</v>
      </c>
      <c r="L54" s="23">
        <v>0</v>
      </c>
      <c r="M54" s="24">
        <f t="shared" si="1"/>
        <v>210576489.78</v>
      </c>
    </row>
    <row r="55" spans="1:13" ht="15" customHeight="1">
      <c r="A55" s="5" t="s">
        <v>52</v>
      </c>
      <c r="B55" s="15">
        <v>34601842.229999997</v>
      </c>
      <c r="C55" s="13">
        <v>591275</v>
      </c>
      <c r="D55" s="6">
        <v>0</v>
      </c>
      <c r="E55" s="15">
        <v>10384660.939999999</v>
      </c>
      <c r="F55" s="6">
        <v>0</v>
      </c>
      <c r="G55" s="23">
        <v>0</v>
      </c>
      <c r="H55" s="23">
        <v>0</v>
      </c>
      <c r="I55" s="23">
        <v>2212837.92</v>
      </c>
      <c r="J55" s="23"/>
      <c r="K55" s="23">
        <v>0</v>
      </c>
      <c r="L55" s="23">
        <v>0</v>
      </c>
      <c r="M55" s="24">
        <f t="shared" si="1"/>
        <v>47790616.089999996</v>
      </c>
    </row>
    <row r="56" spans="1:13" ht="15" customHeight="1">
      <c r="A56" s="5" t="s">
        <v>53</v>
      </c>
      <c r="B56" s="15">
        <v>26046265.710000001</v>
      </c>
      <c r="C56" s="13">
        <v>26923500</v>
      </c>
      <c r="D56" s="6">
        <v>0</v>
      </c>
      <c r="E56" s="15">
        <v>14741248.539999999</v>
      </c>
      <c r="F56" s="6">
        <v>0</v>
      </c>
      <c r="G56" s="23">
        <v>0</v>
      </c>
      <c r="H56" s="23">
        <v>0</v>
      </c>
      <c r="I56" s="23"/>
      <c r="J56" s="23"/>
      <c r="K56" s="23">
        <v>0</v>
      </c>
      <c r="L56" s="23">
        <v>0</v>
      </c>
      <c r="M56" s="24">
        <f t="shared" si="1"/>
        <v>67711014.25</v>
      </c>
    </row>
    <row r="57" spans="1:13" ht="15" customHeight="1">
      <c r="A57" s="5" t="s">
        <v>54</v>
      </c>
      <c r="B57" s="15">
        <v>0</v>
      </c>
      <c r="C57" s="13">
        <v>0</v>
      </c>
      <c r="D57" s="6">
        <v>0</v>
      </c>
      <c r="E57" s="15">
        <v>0</v>
      </c>
      <c r="F57" s="6">
        <v>5693850</v>
      </c>
      <c r="G57" s="23">
        <v>0</v>
      </c>
      <c r="H57" s="23">
        <v>0</v>
      </c>
      <c r="I57" s="23"/>
      <c r="J57" s="23"/>
      <c r="K57" s="23">
        <v>0</v>
      </c>
      <c r="L57" s="23">
        <v>0</v>
      </c>
      <c r="M57" s="24">
        <f t="shared" si="1"/>
        <v>5693850</v>
      </c>
    </row>
    <row r="58" spans="1:13" ht="18" customHeight="1">
      <c r="A58" s="5" t="s">
        <v>55</v>
      </c>
      <c r="B58" s="15">
        <v>869427573.14999998</v>
      </c>
      <c r="C58" s="13">
        <v>91352930</v>
      </c>
      <c r="D58" s="6">
        <v>585976.5</v>
      </c>
      <c r="E58" s="15">
        <v>680972802.99000001</v>
      </c>
      <c r="F58" s="6">
        <v>36050790</v>
      </c>
      <c r="G58" s="23">
        <v>0</v>
      </c>
      <c r="H58" s="23">
        <v>0</v>
      </c>
      <c r="I58" s="23">
        <v>85711436.640000001</v>
      </c>
      <c r="J58" s="23">
        <v>119256822.79000001</v>
      </c>
      <c r="K58" s="23">
        <v>0</v>
      </c>
      <c r="L58" s="23">
        <v>0</v>
      </c>
      <c r="M58" s="24">
        <f t="shared" si="1"/>
        <v>1883358332.0699999</v>
      </c>
    </row>
    <row r="59" spans="1:13" ht="15" customHeight="1">
      <c r="A59" s="5" t="s">
        <v>56</v>
      </c>
      <c r="B59" s="15">
        <v>272385799.88</v>
      </c>
      <c r="C59" s="13">
        <v>8368577</v>
      </c>
      <c r="D59" s="6">
        <v>423452.72</v>
      </c>
      <c r="E59" s="15">
        <v>10271941</v>
      </c>
      <c r="F59" s="6">
        <v>0</v>
      </c>
      <c r="G59" s="23">
        <v>0</v>
      </c>
      <c r="H59" s="23">
        <v>0</v>
      </c>
      <c r="I59" s="23">
        <v>48291136.068999998</v>
      </c>
      <c r="J59" s="23">
        <v>7953778.5</v>
      </c>
      <c r="K59" s="23">
        <v>0</v>
      </c>
      <c r="L59" s="23">
        <v>0</v>
      </c>
      <c r="M59" s="24">
        <f t="shared" si="1"/>
        <v>347694685.16900003</v>
      </c>
    </row>
    <row r="60" spans="1:13" ht="15" customHeight="1">
      <c r="A60" s="5" t="s">
        <v>57</v>
      </c>
      <c r="B60" s="15">
        <v>557616524.44000006</v>
      </c>
      <c r="C60" s="13">
        <v>78154086</v>
      </c>
      <c r="D60" s="6">
        <v>1600065.39</v>
      </c>
      <c r="E60" s="15">
        <v>41932241.090000004</v>
      </c>
      <c r="F60" s="6">
        <v>0</v>
      </c>
      <c r="G60" s="23">
        <v>0</v>
      </c>
      <c r="H60" s="23">
        <v>0</v>
      </c>
      <c r="I60" s="23">
        <v>60027809</v>
      </c>
      <c r="J60" s="23">
        <v>14996211.369999999</v>
      </c>
      <c r="K60" s="23">
        <v>0</v>
      </c>
      <c r="L60" s="23">
        <v>0</v>
      </c>
      <c r="M60" s="24">
        <f t="shared" si="1"/>
        <v>754326937.29000008</v>
      </c>
    </row>
    <row r="61" spans="1:13" ht="15" customHeight="1">
      <c r="A61" s="5" t="s">
        <v>58</v>
      </c>
      <c r="B61" s="15">
        <v>336197298.19999999</v>
      </c>
      <c r="C61" s="13">
        <v>66051690</v>
      </c>
      <c r="D61" s="6">
        <v>2262781.5499999998</v>
      </c>
      <c r="E61" s="15">
        <v>7423622.9199999999</v>
      </c>
      <c r="F61" s="6">
        <v>0</v>
      </c>
      <c r="G61" s="23">
        <v>0</v>
      </c>
      <c r="H61" s="23">
        <v>0</v>
      </c>
      <c r="I61" s="23">
        <v>31818001.199999999</v>
      </c>
      <c r="J61" s="23">
        <v>14763466.25</v>
      </c>
      <c r="K61" s="23">
        <v>0</v>
      </c>
      <c r="L61" s="23">
        <v>0</v>
      </c>
      <c r="M61" s="24">
        <f t="shared" si="1"/>
        <v>458516860.12</v>
      </c>
    </row>
    <row r="62" spans="1:13" ht="15.75" customHeight="1">
      <c r="A62" s="5" t="s">
        <v>59</v>
      </c>
      <c r="B62" s="15">
        <v>1258985914.8800001</v>
      </c>
      <c r="C62" s="13">
        <v>751080292.13</v>
      </c>
      <c r="D62" s="6">
        <v>28239221.600000001</v>
      </c>
      <c r="E62" s="15">
        <v>110952562.87</v>
      </c>
      <c r="F62" s="6">
        <v>0</v>
      </c>
      <c r="G62" s="23">
        <v>0</v>
      </c>
      <c r="H62" s="23">
        <v>8186635.79</v>
      </c>
      <c r="I62" s="23">
        <v>107469377.33</v>
      </c>
      <c r="J62" s="23">
        <v>86428692.390000001</v>
      </c>
      <c r="K62" s="23">
        <v>0</v>
      </c>
      <c r="L62" s="23">
        <v>34518116.560000002</v>
      </c>
      <c r="M62" s="24">
        <f t="shared" si="1"/>
        <v>2385860813.5499997</v>
      </c>
    </row>
    <row r="63" spans="1:13" ht="49.5" customHeight="1">
      <c r="A63" s="5" t="s">
        <v>60</v>
      </c>
      <c r="B63" s="15">
        <v>0</v>
      </c>
      <c r="C63" s="13">
        <v>0</v>
      </c>
      <c r="D63" s="6">
        <v>0</v>
      </c>
      <c r="E63" s="15">
        <v>23320955.440000001</v>
      </c>
      <c r="F63" s="6">
        <v>0</v>
      </c>
      <c r="G63" s="23">
        <v>0</v>
      </c>
      <c r="H63" s="23">
        <v>0</v>
      </c>
      <c r="I63" s="23">
        <v>79199849.060000002</v>
      </c>
      <c r="J63" s="23"/>
      <c r="K63" s="23">
        <v>0</v>
      </c>
      <c r="L63" s="23">
        <v>0</v>
      </c>
      <c r="M63" s="24">
        <f t="shared" si="1"/>
        <v>102520804.5</v>
      </c>
    </row>
    <row r="64" spans="1:13" ht="54.75" customHeight="1">
      <c r="A64" s="5" t="s">
        <v>61</v>
      </c>
      <c r="B64" s="15">
        <v>0</v>
      </c>
      <c r="C64" s="13">
        <v>0</v>
      </c>
      <c r="D64" s="6">
        <v>0</v>
      </c>
      <c r="E64" s="15">
        <v>0</v>
      </c>
      <c r="F64" s="6">
        <v>0</v>
      </c>
      <c r="G64" s="23">
        <v>0</v>
      </c>
      <c r="H64" s="23">
        <v>0</v>
      </c>
      <c r="I64" s="23">
        <v>22971892.050000001</v>
      </c>
      <c r="J64" s="23">
        <v>20314118.18</v>
      </c>
      <c r="K64" s="23">
        <v>0</v>
      </c>
      <c r="L64" s="23">
        <v>0</v>
      </c>
      <c r="M64" s="24">
        <f t="shared" si="1"/>
        <v>43286010.230000004</v>
      </c>
    </row>
    <row r="65" spans="1:13" ht="32.25" customHeight="1">
      <c r="A65" s="8" t="s">
        <v>67</v>
      </c>
      <c r="B65" s="16">
        <f>SUM(B8:B64)</f>
        <v>4702540315.8900003</v>
      </c>
      <c r="C65" s="16">
        <f t="shared" ref="C65:M65" si="2">SUM(C8:C64)</f>
        <v>1022522350.13</v>
      </c>
      <c r="D65" s="16">
        <f t="shared" si="2"/>
        <v>35581760.520000003</v>
      </c>
      <c r="E65" s="16">
        <f t="shared" si="2"/>
        <v>1391578780.75</v>
      </c>
      <c r="F65" s="16">
        <f t="shared" si="2"/>
        <v>41744640</v>
      </c>
      <c r="G65" s="27">
        <f t="shared" si="2"/>
        <v>410706240</v>
      </c>
      <c r="H65" s="27">
        <f t="shared" si="2"/>
        <v>1723850267.2999997</v>
      </c>
      <c r="I65" s="27">
        <f t="shared" si="2"/>
        <v>2957231945.9689999</v>
      </c>
      <c r="J65" s="27">
        <f t="shared" si="2"/>
        <v>731242367.55999994</v>
      </c>
      <c r="K65" s="27">
        <f t="shared" si="2"/>
        <v>820783710.56999993</v>
      </c>
      <c r="L65" s="27">
        <f t="shared" si="2"/>
        <v>34518116.560000002</v>
      </c>
      <c r="M65" s="27">
        <f t="shared" si="2"/>
        <v>13872300495.249002</v>
      </c>
    </row>
    <row r="66" spans="1:13" ht="38.25">
      <c r="A66" s="9" t="s">
        <v>77</v>
      </c>
      <c r="B66" s="2">
        <v>17412628.960000001</v>
      </c>
      <c r="M66" s="25"/>
    </row>
    <row r="67" spans="1:13">
      <c r="M67" s="26"/>
    </row>
    <row r="68" spans="1:13" ht="14.25">
      <c r="A68" s="18" t="s">
        <v>83</v>
      </c>
      <c r="B68" s="17">
        <f>B66+M65</f>
        <v>13889713124.209002</v>
      </c>
    </row>
  </sheetData>
  <mergeCells count="8">
    <mergeCell ref="L1:M1"/>
    <mergeCell ref="M5:M6"/>
    <mergeCell ref="A3:M3"/>
    <mergeCell ref="G5:J5"/>
    <mergeCell ref="E5:F5"/>
    <mergeCell ref="B5:D5"/>
    <mergeCell ref="A5:A6"/>
    <mergeCell ref="K5:L5"/>
  </mergeCells>
  <pageMargins left="0" right="0" top="0.78740157480314965" bottom="0.59055118110236227" header="0.31496062992125984" footer="0.31496062992125984"/>
  <pageSetup paperSize="9" scale="53" firstPageNumber="4294967295" fitToHeight="0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69"/>
  <sheetViews>
    <sheetView tabSelected="1" workbookViewId="0">
      <pane xSplit="1" ySplit="6" topLeftCell="D60" activePane="bottomRight" state="frozen"/>
      <selection pane="topRight" activeCell="B1" sqref="B1"/>
      <selection pane="bottomLeft" activeCell="A4" sqref="A4"/>
      <selection pane="bottomRight" sqref="A1:M69"/>
    </sheetView>
  </sheetViews>
  <sheetFormatPr defaultRowHeight="12.75"/>
  <cols>
    <col min="1" max="1" width="48.5" style="3" customWidth="1"/>
    <col min="2" max="2" width="20" style="3" customWidth="1"/>
    <col min="3" max="3" width="18.5" style="3" customWidth="1"/>
    <col min="4" max="4" width="15.1640625" style="3" customWidth="1"/>
    <col min="5" max="5" width="19.83203125" style="3" customWidth="1"/>
    <col min="6" max="6" width="17.33203125" style="3" customWidth="1"/>
    <col min="7" max="7" width="16.6640625" style="3" customWidth="1"/>
    <col min="8" max="8" width="19.33203125" style="3" customWidth="1"/>
    <col min="9" max="9" width="20.6640625" style="3" customWidth="1"/>
    <col min="10" max="10" width="26" style="3" customWidth="1"/>
    <col min="11" max="11" width="21.1640625" style="3" customWidth="1"/>
    <col min="12" max="12" width="18.33203125" style="3" customWidth="1"/>
    <col min="13" max="13" width="19.6640625" style="3" customWidth="1"/>
    <col min="14" max="16384" width="9.33203125" style="3"/>
  </cols>
  <sheetData>
    <row r="1" spans="1:13" ht="15.75">
      <c r="M1" s="14" t="s">
        <v>80</v>
      </c>
    </row>
    <row r="2" spans="1:13" ht="42" customHeight="1">
      <c r="A2" s="30" t="s">
        <v>82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4" spans="1:13" ht="59.25" customHeight="1">
      <c r="A4" s="34" t="s">
        <v>66</v>
      </c>
      <c r="B4" s="32" t="s">
        <v>65</v>
      </c>
      <c r="C4" s="32"/>
      <c r="D4" s="32"/>
      <c r="E4" s="32" t="s">
        <v>64</v>
      </c>
      <c r="F4" s="32"/>
      <c r="G4" s="35" t="s">
        <v>63</v>
      </c>
      <c r="H4" s="35"/>
      <c r="I4" s="35"/>
      <c r="J4" s="35"/>
      <c r="K4" s="32" t="s">
        <v>74</v>
      </c>
      <c r="L4" s="32"/>
      <c r="M4" s="32" t="s">
        <v>62</v>
      </c>
    </row>
    <row r="5" spans="1:13" ht="81.75" customHeight="1">
      <c r="A5" s="34"/>
      <c r="B5" s="11" t="s">
        <v>68</v>
      </c>
      <c r="C5" s="11" t="s">
        <v>0</v>
      </c>
      <c r="D5" s="11" t="s">
        <v>69</v>
      </c>
      <c r="E5" s="11" t="s">
        <v>1</v>
      </c>
      <c r="F5" s="11" t="s">
        <v>2</v>
      </c>
      <c r="G5" s="11" t="s">
        <v>70</v>
      </c>
      <c r="H5" s="11" t="s">
        <v>71</v>
      </c>
      <c r="I5" s="11" t="s">
        <v>72</v>
      </c>
      <c r="J5" s="12" t="s">
        <v>73</v>
      </c>
      <c r="K5" s="11" t="s">
        <v>75</v>
      </c>
      <c r="L5" s="11" t="s">
        <v>76</v>
      </c>
      <c r="M5" s="32"/>
    </row>
    <row r="6" spans="1:13" ht="15" customHeight="1">
      <c r="A6" s="4" t="s">
        <v>3</v>
      </c>
      <c r="B6" s="4" t="s">
        <v>4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</row>
    <row r="7" spans="1:13" ht="32.25" customHeight="1">
      <c r="A7" s="5" t="s">
        <v>5</v>
      </c>
      <c r="B7" s="6">
        <f>'Фин. обесп. Пр3'!B8/12</f>
        <v>36016.119166666664</v>
      </c>
      <c r="C7" s="6">
        <f>'Фин. обесп. Пр3'!C8/12</f>
        <v>0</v>
      </c>
      <c r="D7" s="6">
        <f>'Фин. обесп. Пр3'!D8/12</f>
        <v>0</v>
      </c>
      <c r="E7" s="6">
        <f>'Фин. обесп. Пр3'!E8/12</f>
        <v>8016.6225000000004</v>
      </c>
      <c r="F7" s="6">
        <f>'Фин. обесп. Пр3'!F8/12</f>
        <v>0</v>
      </c>
      <c r="G7" s="6">
        <f>'Фин. обесп. Пр3'!G8/12</f>
        <v>0</v>
      </c>
      <c r="H7" s="6">
        <f>'Фин. обесп. Пр3'!H8/12</f>
        <v>11449.549166666666</v>
      </c>
      <c r="I7" s="6">
        <f>'Фин. обесп. Пр3'!I8/12</f>
        <v>43816.967499999999</v>
      </c>
      <c r="J7" s="6">
        <f>'Фин. обесп. Пр3'!J8/12</f>
        <v>0</v>
      </c>
      <c r="K7" s="6">
        <f>'Фин. обесп. Пр3'!K8/12</f>
        <v>0</v>
      </c>
      <c r="L7" s="6">
        <f>'Фин. обесп. Пр3'!L8/12</f>
        <v>0</v>
      </c>
      <c r="M7" s="7">
        <f t="shared" ref="M7:M14" si="0">B7+C7+D7+E7+F7+G7+H7+I7+J7+K7+L7</f>
        <v>99299.258333333331</v>
      </c>
    </row>
    <row r="8" spans="1:13" ht="15" customHeight="1">
      <c r="A8" s="5" t="s">
        <v>6</v>
      </c>
      <c r="B8" s="6">
        <f>'Фин. обесп. Пр3'!B9/12</f>
        <v>0</v>
      </c>
      <c r="C8" s="6">
        <f>'Фин. обесп. Пр3'!C9/12</f>
        <v>0</v>
      </c>
      <c r="D8" s="6">
        <f>'Фин. обесп. Пр3'!D9/12</f>
        <v>0</v>
      </c>
      <c r="E8" s="6">
        <f>'Фин. обесп. Пр3'!E9/12</f>
        <v>173170.25916666668</v>
      </c>
      <c r="F8" s="6">
        <f>'Фин. обесп. Пр3'!F9/12</f>
        <v>0</v>
      </c>
      <c r="G8" s="6">
        <f>'Фин. обесп. Пр3'!G9/12</f>
        <v>0</v>
      </c>
      <c r="H8" s="6">
        <f>'Фин. обесп. Пр3'!H9/12</f>
        <v>211915.54749999999</v>
      </c>
      <c r="I8" s="6">
        <f>'Фин. обесп. Пр3'!I9/12</f>
        <v>429640.60083333333</v>
      </c>
      <c r="J8" s="6">
        <f>'Фин. обесп. Пр3'!J9/12</f>
        <v>0</v>
      </c>
      <c r="K8" s="6">
        <f>'Фин. обесп. Пр3'!K9/12</f>
        <v>0</v>
      </c>
      <c r="L8" s="6">
        <f>'Фин. обесп. Пр3'!L9/12</f>
        <v>0</v>
      </c>
      <c r="M8" s="7">
        <f t="shared" si="0"/>
        <v>814726.40749999997</v>
      </c>
    </row>
    <row r="9" spans="1:13" ht="15" customHeight="1">
      <c r="A9" s="5" t="s">
        <v>7</v>
      </c>
      <c r="B9" s="6">
        <f>'Фин. обесп. Пр3'!B10/12</f>
        <v>0</v>
      </c>
      <c r="C9" s="6">
        <f>'Фин. обесп. Пр3'!C10/12</f>
        <v>0</v>
      </c>
      <c r="D9" s="6">
        <f>'Фин. обесп. Пр3'!D10/12</f>
        <v>0</v>
      </c>
      <c r="E9" s="6">
        <f>'Фин. обесп. Пр3'!E10/12</f>
        <v>574607.39583333337</v>
      </c>
      <c r="F9" s="6">
        <f>'Фин. обесп. Пр3'!F10/12</f>
        <v>0</v>
      </c>
      <c r="G9" s="6">
        <f>'Фин. обесп. Пр3'!G10/12</f>
        <v>0</v>
      </c>
      <c r="H9" s="6">
        <f>'Фин. обесп. Пр3'!H10/12</f>
        <v>710682.68833333335</v>
      </c>
      <c r="I9" s="6">
        <f>'Фин. обесп. Пр3'!I10/12</f>
        <v>1315433.1408333334</v>
      </c>
      <c r="J9" s="6">
        <f>'Фин. обесп. Пр3'!J10/12</f>
        <v>0</v>
      </c>
      <c r="K9" s="6">
        <f>'Фин. обесп. Пр3'!K10/12</f>
        <v>0</v>
      </c>
      <c r="L9" s="6">
        <f>'Фин. обесп. Пр3'!L10/12</f>
        <v>0</v>
      </c>
      <c r="M9" s="7">
        <f t="shared" si="0"/>
        <v>2600723.2250000001</v>
      </c>
    </row>
    <row r="10" spans="1:13" ht="48.95" customHeight="1">
      <c r="A10" s="5" t="s">
        <v>8</v>
      </c>
      <c r="B10" s="6">
        <f>'Фин. обесп. Пр3'!B11/12</f>
        <v>0</v>
      </c>
      <c r="C10" s="6">
        <f>'Фин. обесп. Пр3'!C11/12</f>
        <v>0</v>
      </c>
      <c r="D10" s="6">
        <f>'Фин. обесп. Пр3'!D11/12</f>
        <v>0</v>
      </c>
      <c r="E10" s="6">
        <f>'Фин. обесп. Пр3'!E11/12</f>
        <v>0</v>
      </c>
      <c r="F10" s="6">
        <f>'Фин. обесп. Пр3'!F11/12</f>
        <v>0</v>
      </c>
      <c r="G10" s="6">
        <f>'Фин. обесп. Пр3'!G11/12</f>
        <v>0</v>
      </c>
      <c r="H10" s="6">
        <f>'Фин. обесп. Пр3'!H11/12</f>
        <v>0</v>
      </c>
      <c r="I10" s="6">
        <f>'Фин. обесп. Пр3'!I11/12</f>
        <v>0</v>
      </c>
      <c r="J10" s="6">
        <f>'Фин. обесп. Пр3'!J11/12</f>
        <v>2826645</v>
      </c>
      <c r="K10" s="6">
        <f>'Фин. обесп. Пр3'!K11/12</f>
        <v>0</v>
      </c>
      <c r="L10" s="6">
        <f>'Фин. обесп. Пр3'!L11/12</f>
        <v>0</v>
      </c>
      <c r="M10" s="7">
        <f t="shared" si="0"/>
        <v>2826645</v>
      </c>
    </row>
    <row r="11" spans="1:13" ht="15" customHeight="1">
      <c r="A11" s="5" t="s">
        <v>9</v>
      </c>
      <c r="B11" s="6">
        <f>'Фин. обесп. Пр3'!B12/12</f>
        <v>0</v>
      </c>
      <c r="C11" s="6">
        <f>'Фин. обесп. Пр3'!C12/12</f>
        <v>0</v>
      </c>
      <c r="D11" s="6">
        <f>'Фин. обесп. Пр3'!D12/12</f>
        <v>0</v>
      </c>
      <c r="E11" s="6">
        <f>'Фин. обесп. Пр3'!E12/12</f>
        <v>0</v>
      </c>
      <c r="F11" s="6">
        <f>'Фин. обесп. Пр3'!F12/12</f>
        <v>0</v>
      </c>
      <c r="G11" s="6">
        <f>'Фин. обесп. Пр3'!G12/12</f>
        <v>0</v>
      </c>
      <c r="H11" s="6">
        <f>'Фин. обесп. Пр3'!H12/12</f>
        <v>0</v>
      </c>
      <c r="I11" s="6">
        <f>'Фин. обесп. Пр3'!I12/12</f>
        <v>72358.708333333328</v>
      </c>
      <c r="J11" s="6">
        <f>'Фин. обесп. Пр3'!J12/12</f>
        <v>661801.17499999993</v>
      </c>
      <c r="K11" s="6">
        <f>'Фин. обесп. Пр3'!K12/12</f>
        <v>0</v>
      </c>
      <c r="L11" s="6">
        <f>'Фин. обесп. Пр3'!L12/12</f>
        <v>0</v>
      </c>
      <c r="M11" s="7">
        <f t="shared" si="0"/>
        <v>734159.8833333333</v>
      </c>
    </row>
    <row r="12" spans="1:13" ht="15" customHeight="1">
      <c r="A12" s="5" t="s">
        <v>10</v>
      </c>
      <c r="B12" s="6">
        <f>'Фин. обесп. Пр3'!B13/12</f>
        <v>45727.221666666672</v>
      </c>
      <c r="C12" s="6">
        <f>'Фин. обесп. Пр3'!C13/12</f>
        <v>0</v>
      </c>
      <c r="D12" s="6">
        <f>'Фин. обесп. Пр3'!D13/12</f>
        <v>0</v>
      </c>
      <c r="E12" s="6">
        <f>'Фин. обесп. Пр3'!E13/12</f>
        <v>0</v>
      </c>
      <c r="F12" s="6">
        <f>'Фин. обесп. Пр3'!F13/12</f>
        <v>0</v>
      </c>
      <c r="G12" s="6">
        <f>'Фин. обесп. Пр3'!G13/12</f>
        <v>0</v>
      </c>
      <c r="H12" s="6">
        <f>'Фин. обесп. Пр3'!H13/12</f>
        <v>0</v>
      </c>
      <c r="I12" s="6">
        <f>'Фин. обесп. Пр3'!I13/12</f>
        <v>0</v>
      </c>
      <c r="J12" s="6">
        <f>'Фин. обесп. Пр3'!J13/12</f>
        <v>0</v>
      </c>
      <c r="K12" s="6">
        <f>'Фин. обесп. Пр3'!K13/12</f>
        <v>0</v>
      </c>
      <c r="L12" s="6">
        <f>'Фин. обесп. Пр3'!L13/12</f>
        <v>0</v>
      </c>
      <c r="M12" s="7">
        <f t="shared" si="0"/>
        <v>45727.221666666672</v>
      </c>
    </row>
    <row r="13" spans="1:13" ht="15" customHeight="1">
      <c r="A13" s="5" t="s">
        <v>11</v>
      </c>
      <c r="B13" s="6">
        <f>'Фин. обесп. Пр3'!B14/12</f>
        <v>0</v>
      </c>
      <c r="C13" s="6">
        <f>'Фин. обесп. Пр3'!C14/12</f>
        <v>0</v>
      </c>
      <c r="D13" s="6">
        <f>'Фин. обесп. Пр3'!D14/12</f>
        <v>0</v>
      </c>
      <c r="E13" s="6">
        <f>'Фин. обесп. Пр3'!E14/12</f>
        <v>0</v>
      </c>
      <c r="F13" s="6">
        <f>'Фин. обесп. Пр3'!F14/12</f>
        <v>0</v>
      </c>
      <c r="G13" s="6">
        <f>'Фин. обесп. Пр3'!G14/12</f>
        <v>0</v>
      </c>
      <c r="H13" s="6">
        <f>'Фин. обесп. Пр3'!H14/12</f>
        <v>0</v>
      </c>
      <c r="I13" s="6">
        <f>'Фин. обесп. Пр3'!I14/12</f>
        <v>0</v>
      </c>
      <c r="J13" s="6">
        <f>'Фин. обесп. Пр3'!J14/12</f>
        <v>4140.4416666666666</v>
      </c>
      <c r="K13" s="6">
        <f>'Фин. обесп. Пр3'!K14/12</f>
        <v>0</v>
      </c>
      <c r="L13" s="6">
        <f>'Фин. обесп. Пр3'!L14/12</f>
        <v>0</v>
      </c>
      <c r="M13" s="7">
        <f t="shared" si="0"/>
        <v>4140.4416666666666</v>
      </c>
    </row>
    <row r="14" spans="1:13" ht="64.5" customHeight="1">
      <c r="A14" s="5" t="s">
        <v>12</v>
      </c>
      <c r="B14" s="6">
        <f>'Фин. обесп. Пр3'!B15/12</f>
        <v>0</v>
      </c>
      <c r="C14" s="6">
        <f>'Фин. обесп. Пр3'!C15/12</f>
        <v>0</v>
      </c>
      <c r="D14" s="6">
        <f>'Фин. обесп. Пр3'!D15/12</f>
        <v>0</v>
      </c>
      <c r="E14" s="6">
        <f>'Фин. обесп. Пр3'!E15/12</f>
        <v>0</v>
      </c>
      <c r="F14" s="6">
        <f>'Фин. обесп. Пр3'!F15/12</f>
        <v>0</v>
      </c>
      <c r="G14" s="6">
        <f>'Фин. обесп. Пр3'!G15/12</f>
        <v>0</v>
      </c>
      <c r="H14" s="6">
        <f>'Фин. обесп. Пр3'!H15/12</f>
        <v>0</v>
      </c>
      <c r="I14" s="6">
        <f>'Фин. обесп. Пр3'!I15/12</f>
        <v>175745.08333333334</v>
      </c>
      <c r="J14" s="6">
        <f>'Фин. обесп. Пр3'!J15/12</f>
        <v>37468.39166666667</v>
      </c>
      <c r="K14" s="6">
        <f>'Фин. обесп. Пр3'!K15/12</f>
        <v>0</v>
      </c>
      <c r="L14" s="6">
        <f>'Фин. обесп. Пр3'!L15/12</f>
        <v>0</v>
      </c>
      <c r="M14" s="7">
        <f t="shared" si="0"/>
        <v>213213.47500000001</v>
      </c>
    </row>
    <row r="15" spans="1:13" ht="32.25" customHeight="1">
      <c r="A15" s="5" t="s">
        <v>13</v>
      </c>
      <c r="B15" s="6">
        <f>'Фин. обесп. Пр3'!B16/12</f>
        <v>0</v>
      </c>
      <c r="C15" s="6">
        <f>'Фин. обесп. Пр3'!C16/12</f>
        <v>0</v>
      </c>
      <c r="D15" s="6">
        <f>'Фин. обесп. Пр3'!D16/12</f>
        <v>0</v>
      </c>
      <c r="E15" s="6">
        <f>'Фин. обесп. Пр3'!E16/12</f>
        <v>1768561.2249999999</v>
      </c>
      <c r="F15" s="6">
        <f>'Фин. обесп. Пр3'!F16/12</f>
        <v>0</v>
      </c>
      <c r="G15" s="6">
        <f>'Фин. обесп. Пр3'!G16/12</f>
        <v>799300</v>
      </c>
      <c r="H15" s="6">
        <f>'Фин. обесп. Пр3'!H16/12</f>
        <v>8481469.520833334</v>
      </c>
      <c r="I15" s="6">
        <f>'Фин. обесп. Пр3'!I16/12</f>
        <v>12113773.814999999</v>
      </c>
      <c r="J15" s="6">
        <f>'Фин. обесп. Пр3'!J16/12</f>
        <v>384732.21166666667</v>
      </c>
      <c r="K15" s="6">
        <f>'Фин. обесп. Пр3'!K16/12</f>
        <v>0</v>
      </c>
      <c r="L15" s="6">
        <f>'Фин. обесп. Пр3'!L16/12</f>
        <v>0</v>
      </c>
      <c r="M15" s="7">
        <f t="shared" ref="M15:M27" si="1">B15+C15+D15+E15+F15+G15+H15+I15+J15+K15+L15</f>
        <v>23547836.772500001</v>
      </c>
    </row>
    <row r="16" spans="1:13" ht="15.75" customHeight="1">
      <c r="A16" s="5" t="s">
        <v>14</v>
      </c>
      <c r="B16" s="6">
        <f>'Фин. обесп. Пр3'!B17/12</f>
        <v>2145770.0533333332</v>
      </c>
      <c r="C16" s="6">
        <f>'Фин. обесп. Пр3'!C17/12</f>
        <v>0</v>
      </c>
      <c r="D16" s="6">
        <f>'Фин. обесп. Пр3'!D17/12</f>
        <v>0</v>
      </c>
      <c r="E16" s="6">
        <f>'Фин. обесп. Пр3'!E17/12</f>
        <v>516990.95916666667</v>
      </c>
      <c r="F16" s="6">
        <f>'Фин. обесп. Пр3'!F17/12</f>
        <v>0</v>
      </c>
      <c r="G16" s="6">
        <f>'Фин. обесп. Пр3'!G17/12</f>
        <v>1576975</v>
      </c>
      <c r="H16" s="6">
        <f>'Фин. обесп. Пр3'!H17/12</f>
        <v>5380559.7199999997</v>
      </c>
      <c r="I16" s="6">
        <f>'Фин. обесп. Пр3'!I17/12</f>
        <v>6136176.5133333327</v>
      </c>
      <c r="J16" s="6">
        <f>'Фин. обесп. Пр3'!J17/12</f>
        <v>168829.58583333335</v>
      </c>
      <c r="K16" s="6">
        <f>'Фин. обесп. Пр3'!K17/12</f>
        <v>0</v>
      </c>
      <c r="L16" s="6">
        <f>'Фин. обесп. Пр3'!L17/12</f>
        <v>0</v>
      </c>
      <c r="M16" s="7">
        <f t="shared" si="1"/>
        <v>15925301.831666663</v>
      </c>
    </row>
    <row r="17" spans="1:13" ht="15.75" customHeight="1">
      <c r="A17" s="5" t="s">
        <v>15</v>
      </c>
      <c r="B17" s="6">
        <f>'Фин. обесп. Пр3'!B18/12</f>
        <v>966938.83583333332</v>
      </c>
      <c r="C17" s="6">
        <f>'Фин. обесп. Пр3'!C18/12</f>
        <v>0</v>
      </c>
      <c r="D17" s="6">
        <f>'Фин. обесп. Пр3'!D18/12</f>
        <v>0</v>
      </c>
      <c r="E17" s="6">
        <f>'Фин. обесп. Пр3'!E18/12</f>
        <v>533663.12416666665</v>
      </c>
      <c r="F17" s="6">
        <f>'Фин. обесп. Пр3'!F18/12</f>
        <v>0</v>
      </c>
      <c r="G17" s="6">
        <f>'Фин. обесп. Пр3'!G18/12</f>
        <v>1174200</v>
      </c>
      <c r="H17" s="6">
        <f>'Фин. обесп. Пр3'!H18/12</f>
        <v>2644305.7441666666</v>
      </c>
      <c r="I17" s="6">
        <f>'Фин. обесп. Пр3'!I18/12</f>
        <v>3633270.6074999999</v>
      </c>
      <c r="J17" s="6">
        <f>'Фин. обесп. Пр3'!J18/12</f>
        <v>86410.077499999999</v>
      </c>
      <c r="K17" s="6">
        <f>'Фин. обесп. Пр3'!K18/12</f>
        <v>0</v>
      </c>
      <c r="L17" s="6">
        <f>'Фин. обесп. Пр3'!L18/12</f>
        <v>0</v>
      </c>
      <c r="M17" s="7">
        <f t="shared" si="1"/>
        <v>9038788.3891666681</v>
      </c>
    </row>
    <row r="18" spans="1:13" ht="30.75" customHeight="1">
      <c r="A18" s="5" t="s">
        <v>16</v>
      </c>
      <c r="B18" s="6">
        <f>'Фин. обесп. Пр3'!B19/12</f>
        <v>0</v>
      </c>
      <c r="C18" s="6">
        <f>'Фин. обесп. Пр3'!C19/12</f>
        <v>0</v>
      </c>
      <c r="D18" s="6">
        <f>'Фин. обесп. Пр3'!D19/12</f>
        <v>0</v>
      </c>
      <c r="E18" s="6">
        <f>'Фин. обесп. Пр3'!E19/12</f>
        <v>474005.43166666664</v>
      </c>
      <c r="F18" s="6">
        <f>'Фин. обесп. Пр3'!F19/12</f>
        <v>0</v>
      </c>
      <c r="G18" s="6">
        <f>'Фин. обесп. Пр3'!G19/12</f>
        <v>0</v>
      </c>
      <c r="H18" s="6">
        <f>'Фин. обесп. Пр3'!H19/12</f>
        <v>1390228.4858333333</v>
      </c>
      <c r="I18" s="6">
        <f>'Фин. обесп. Пр3'!I19/12</f>
        <v>1985367.0633333335</v>
      </c>
      <c r="J18" s="6">
        <f>'Фин. обесп. Пр3'!J19/12</f>
        <v>29728.5</v>
      </c>
      <c r="K18" s="6">
        <f>'Фин. обесп. Пр3'!K19/12</f>
        <v>0</v>
      </c>
      <c r="L18" s="6">
        <f>'Фин. обесп. Пр3'!L19/12</f>
        <v>0</v>
      </c>
      <c r="M18" s="7">
        <f t="shared" si="1"/>
        <v>3879329.4808333335</v>
      </c>
    </row>
    <row r="19" spans="1:13" ht="18.75" customHeight="1">
      <c r="A19" s="5" t="s">
        <v>17</v>
      </c>
      <c r="B19" s="6">
        <f>'Фин. обесп. Пр3'!B20/12</f>
        <v>1150384.4783333333</v>
      </c>
      <c r="C19" s="6">
        <f>'Фин. обесп. Пр3'!C20/12</f>
        <v>0</v>
      </c>
      <c r="D19" s="6">
        <f>'Фин. обесп. Пр3'!D20/12</f>
        <v>0</v>
      </c>
      <c r="E19" s="6">
        <f>'Фин. обесп. Пр3'!E20/12</f>
        <v>334940.70500000002</v>
      </c>
      <c r="F19" s="6">
        <f>'Фин. обесп. Пр3'!F20/12</f>
        <v>0</v>
      </c>
      <c r="G19" s="6">
        <f>'Фин. обесп. Пр3'!G20/12</f>
        <v>782800</v>
      </c>
      <c r="H19" s="6">
        <f>'Фин. обесп. Пр3'!H20/12</f>
        <v>1794300.7641666669</v>
      </c>
      <c r="I19" s="6">
        <f>'Фин. обесп. Пр3'!I20/12</f>
        <v>2538172.5225</v>
      </c>
      <c r="J19" s="6">
        <f>'Фин. обесп. Пр3'!J20/12</f>
        <v>107630.57333333332</v>
      </c>
      <c r="K19" s="6">
        <f>'Фин. обесп. Пр3'!K20/12</f>
        <v>0</v>
      </c>
      <c r="L19" s="6">
        <f>'Фин. обесп. Пр3'!L20/12</f>
        <v>0</v>
      </c>
      <c r="M19" s="7">
        <f t="shared" si="1"/>
        <v>6708229.0433333339</v>
      </c>
    </row>
    <row r="20" spans="1:13" ht="15" customHeight="1">
      <c r="A20" s="5" t="s">
        <v>18</v>
      </c>
      <c r="B20" s="6">
        <f>'Фин. обесп. Пр3'!B21/12</f>
        <v>1564057.5666666667</v>
      </c>
      <c r="C20" s="6">
        <f>'Фин. обесп. Пр3'!C21/12</f>
        <v>0</v>
      </c>
      <c r="D20" s="6">
        <f>'Фин. обесп. Пр3'!D21/12</f>
        <v>0</v>
      </c>
      <c r="E20" s="6">
        <f>'Фин. обесп. Пр3'!E21/12</f>
        <v>195197.91416666668</v>
      </c>
      <c r="F20" s="6">
        <f>'Фин. обесп. Пр3'!F21/12</f>
        <v>0</v>
      </c>
      <c r="G20" s="6">
        <f>'Фин. обесп. Пр3'!G21/12</f>
        <v>0</v>
      </c>
      <c r="H20" s="6">
        <f>'Фин. обесп. Пр3'!H21/12</f>
        <v>747454.12083333323</v>
      </c>
      <c r="I20" s="6">
        <f>'Фин. обесп. Пр3'!I21/12</f>
        <v>1552072.1975</v>
      </c>
      <c r="J20" s="6">
        <f>'Фин. обесп. Пр3'!J21/12</f>
        <v>200094.39416666667</v>
      </c>
      <c r="K20" s="6">
        <f>'Фин. обесп. Пр3'!K21/12</f>
        <v>0</v>
      </c>
      <c r="L20" s="6">
        <f>'Фин. обесп. Пр3'!L21/12</f>
        <v>0</v>
      </c>
      <c r="M20" s="7">
        <f t="shared" si="1"/>
        <v>4258876.1933333334</v>
      </c>
    </row>
    <row r="21" spans="1:13" ht="32.25" customHeight="1">
      <c r="A21" s="5" t="s">
        <v>19</v>
      </c>
      <c r="B21" s="6">
        <f>'Фин. обесп. Пр3'!B22/12</f>
        <v>466619.44666666671</v>
      </c>
      <c r="C21" s="6">
        <f>'Фин. обесп. Пр3'!C22/12</f>
        <v>0</v>
      </c>
      <c r="D21" s="6">
        <f>'Фин. обесп. Пр3'!D22/12</f>
        <v>0</v>
      </c>
      <c r="E21" s="6">
        <f>'Фин. обесп. Пр3'!E22/12</f>
        <v>201199.5975</v>
      </c>
      <c r="F21" s="6">
        <f>'Фин. обесп. Пр3'!F22/12</f>
        <v>0</v>
      </c>
      <c r="G21" s="6">
        <f>'Фин. обесп. Пр3'!G22/12</f>
        <v>1135060</v>
      </c>
      <c r="H21" s="6">
        <f>'Фин. обесп. Пр3'!H22/12</f>
        <v>1128736.1383333334</v>
      </c>
      <c r="I21" s="6">
        <f>'Фин. обесп. Пр3'!I22/12</f>
        <v>1451680.385</v>
      </c>
      <c r="J21" s="6">
        <f>'Фин. обесп. Пр3'!J22/12</f>
        <v>24773.75</v>
      </c>
      <c r="K21" s="6">
        <f>'Фин. обесп. Пр3'!K22/12</f>
        <v>0</v>
      </c>
      <c r="L21" s="6">
        <f>'Фин. обесп. Пр3'!L22/12</f>
        <v>0</v>
      </c>
      <c r="M21" s="7">
        <f t="shared" si="1"/>
        <v>4408069.3174999999</v>
      </c>
    </row>
    <row r="22" spans="1:13" ht="15" customHeight="1">
      <c r="A22" s="5" t="s">
        <v>20</v>
      </c>
      <c r="B22" s="6">
        <f>'Фин. обесп. Пр3'!B23/12</f>
        <v>0</v>
      </c>
      <c r="C22" s="6">
        <f>'Фин. обесп. Пр3'!C23/12</f>
        <v>0</v>
      </c>
      <c r="D22" s="6">
        <f>'Фин. обесп. Пр3'!D23/12</f>
        <v>0</v>
      </c>
      <c r="E22" s="6">
        <f>'Фин. обесп. Пр3'!E23/12</f>
        <v>0</v>
      </c>
      <c r="F22" s="6">
        <f>'Фин. обесп. Пр3'!F23/12</f>
        <v>0</v>
      </c>
      <c r="G22" s="6">
        <f>'Фин. обесп. Пр3'!G23/12</f>
        <v>0</v>
      </c>
      <c r="H22" s="6">
        <f>'Фин. обесп. Пр3'!H23/12</f>
        <v>0</v>
      </c>
      <c r="I22" s="6">
        <f>'Фин. обесп. Пр3'!I23/12</f>
        <v>152681.37</v>
      </c>
      <c r="J22" s="6">
        <f>'Фин. обесп. Пр3'!J23/12</f>
        <v>0</v>
      </c>
      <c r="K22" s="6">
        <f>'Фин. обесп. Пр3'!K23/12</f>
        <v>60263131.751666665</v>
      </c>
      <c r="L22" s="6">
        <f>'Фин. обесп. Пр3'!L23/12</f>
        <v>0</v>
      </c>
      <c r="M22" s="7">
        <f t="shared" si="1"/>
        <v>60415813.121666662</v>
      </c>
    </row>
    <row r="23" spans="1:13" ht="15" customHeight="1">
      <c r="A23" s="5" t="s">
        <v>21</v>
      </c>
      <c r="B23" s="6">
        <f>'Фин. обесп. Пр3'!B24/12</f>
        <v>0</v>
      </c>
      <c r="C23" s="6">
        <f>'Фин. обесп. Пр3'!C24/12</f>
        <v>0</v>
      </c>
      <c r="D23" s="6">
        <f>'Фин. обесп. Пр3'!D24/12</f>
        <v>0</v>
      </c>
      <c r="E23" s="6">
        <f>'Фин. обесп. Пр3'!E24/12</f>
        <v>5787205.6008333331</v>
      </c>
      <c r="F23" s="6">
        <f>'Фин. обесп. Пр3'!F24/12</f>
        <v>0</v>
      </c>
      <c r="G23" s="6">
        <f>'Фин. обесп. Пр3'!G24/12</f>
        <v>0</v>
      </c>
      <c r="H23" s="6">
        <f>'Фин. обесп. Пр3'!H24/12</f>
        <v>0</v>
      </c>
      <c r="I23" s="6">
        <f>'Фин. обесп. Пр3'!I24/12</f>
        <v>2237598.9216666664</v>
      </c>
      <c r="J23" s="6">
        <f>'Фин. обесп. Пр3'!J24/12</f>
        <v>86262.541666666672</v>
      </c>
      <c r="K23" s="6">
        <f>'Фин. обесп. Пр3'!K24/12</f>
        <v>0</v>
      </c>
      <c r="L23" s="6">
        <f>'Фин. обесп. Пр3'!L24/12</f>
        <v>0</v>
      </c>
      <c r="M23" s="7">
        <f t="shared" si="1"/>
        <v>8111067.064166666</v>
      </c>
    </row>
    <row r="24" spans="1:13" ht="15" customHeight="1">
      <c r="A24" s="5" t="s">
        <v>22</v>
      </c>
      <c r="B24" s="6">
        <f>'Фин. обесп. Пр3'!B25/12</f>
        <v>0</v>
      </c>
      <c r="C24" s="6">
        <f>'Фин. обесп. Пр3'!C25/12</f>
        <v>0</v>
      </c>
      <c r="D24" s="6">
        <f>'Фин. обесп. Пр3'!D25/12</f>
        <v>0</v>
      </c>
      <c r="E24" s="6">
        <f>'Фин. обесп. Пр3'!E25/12</f>
        <v>0</v>
      </c>
      <c r="F24" s="6">
        <f>'Фин. обесп. Пр3'!F25/12</f>
        <v>0</v>
      </c>
      <c r="G24" s="6">
        <f>'Фин. обесп. Пр3'!G25/12</f>
        <v>0</v>
      </c>
      <c r="H24" s="6">
        <f>'Фин. обесп. Пр3'!H25/12</f>
        <v>0</v>
      </c>
      <c r="I24" s="6">
        <f>'Фин. обесп. Пр3'!I25/12</f>
        <v>0</v>
      </c>
      <c r="J24" s="6">
        <f>'Фин. обесп. Пр3'!J25/12</f>
        <v>5799419.3983333334</v>
      </c>
      <c r="K24" s="6">
        <f>'Фин. обесп. Пр3'!K25/12</f>
        <v>0</v>
      </c>
      <c r="L24" s="6">
        <f>'Фин. обесп. Пр3'!L25/12</f>
        <v>0</v>
      </c>
      <c r="M24" s="7">
        <f t="shared" si="1"/>
        <v>5799419.3983333334</v>
      </c>
    </row>
    <row r="25" spans="1:13" ht="15" customHeight="1">
      <c r="A25" s="5" t="s">
        <v>23</v>
      </c>
      <c r="B25" s="6">
        <f>'Фин. обесп. Пр3'!B26/12</f>
        <v>0</v>
      </c>
      <c r="C25" s="6">
        <f>'Фин. обесп. Пр3'!C26/12</f>
        <v>0</v>
      </c>
      <c r="D25" s="6">
        <f>'Фин. обесп. Пр3'!D26/12</f>
        <v>0</v>
      </c>
      <c r="E25" s="6">
        <f>'Фин. обесп. Пр3'!E26/12</f>
        <v>0</v>
      </c>
      <c r="F25" s="6">
        <f>'Фин. обесп. Пр3'!F26/12</f>
        <v>0</v>
      </c>
      <c r="G25" s="6">
        <f>'Фин. обесп. Пр3'!G26/12</f>
        <v>0</v>
      </c>
      <c r="H25" s="6">
        <f>'Фин. обесп. Пр3'!H26/12</f>
        <v>0</v>
      </c>
      <c r="I25" s="6">
        <f>'Фин. обесп. Пр3'!I26/12</f>
        <v>0</v>
      </c>
      <c r="J25" s="6">
        <f>'Фин. обесп. Пр3'!J26/12</f>
        <v>0</v>
      </c>
      <c r="K25" s="6">
        <f>'Фин. обесп. Пр3'!K26/12</f>
        <v>1584210.6133333333</v>
      </c>
      <c r="L25" s="6">
        <f>'Фин. обесп. Пр3'!L26/12</f>
        <v>0</v>
      </c>
      <c r="M25" s="7">
        <f t="shared" si="1"/>
        <v>1584210.6133333333</v>
      </c>
    </row>
    <row r="26" spans="1:13" ht="15" customHeight="1">
      <c r="A26" s="5" t="s">
        <v>24</v>
      </c>
      <c r="B26" s="6">
        <f>'Фин. обесп. Пр3'!B27/12</f>
        <v>182869.83333333334</v>
      </c>
      <c r="C26" s="6">
        <f>'Фин. обесп. Пр3'!C27/12</f>
        <v>0</v>
      </c>
      <c r="D26" s="6">
        <f>'Фин. обесп. Пр3'!D27/12</f>
        <v>0</v>
      </c>
      <c r="E26" s="6">
        <f>'Фин. обесп. Пр3'!E27/12</f>
        <v>80555.918333333335</v>
      </c>
      <c r="F26" s="6">
        <f>'Фин. обесп. Пр3'!F27/12</f>
        <v>0</v>
      </c>
      <c r="G26" s="6">
        <f>'Фин. обесп. Пр3'!G27/12</f>
        <v>0</v>
      </c>
      <c r="H26" s="6">
        <f>'Фин. обесп. Пр3'!H27/12</f>
        <v>0</v>
      </c>
      <c r="I26" s="6">
        <f>'Фин. обесп. Пр3'!I27/12</f>
        <v>0</v>
      </c>
      <c r="J26" s="6">
        <f>'Фин. обесп. Пр3'!J27/12</f>
        <v>0</v>
      </c>
      <c r="K26" s="6">
        <f>'Фин. обесп. Пр3'!K27/12</f>
        <v>0</v>
      </c>
      <c r="L26" s="6">
        <f>'Фин. обесп. Пр3'!L27/12</f>
        <v>0</v>
      </c>
      <c r="M26" s="7">
        <f t="shared" si="1"/>
        <v>263425.75166666671</v>
      </c>
    </row>
    <row r="27" spans="1:13" ht="15" customHeight="1">
      <c r="A27" s="5" t="s">
        <v>25</v>
      </c>
      <c r="B27" s="6">
        <f>'Фин. обесп. Пр3'!B28/12</f>
        <v>1076876.8841666665</v>
      </c>
      <c r="C27" s="6">
        <f>'Фин. обесп. Пр3'!C28/12</f>
        <v>0</v>
      </c>
      <c r="D27" s="6">
        <f>'Фин. обесп. Пр3'!D28/12</f>
        <v>0</v>
      </c>
      <c r="E27" s="6">
        <f>'Фин. обесп. Пр3'!E28/12</f>
        <v>0</v>
      </c>
      <c r="F27" s="6">
        <f>'Фин. обесп. Пр3'!F28/12</f>
        <v>0</v>
      </c>
      <c r="G27" s="6">
        <f>'Фин. обесп. Пр3'!G28/12</f>
        <v>0</v>
      </c>
      <c r="H27" s="6">
        <f>'Фин. обесп. Пр3'!H28/12</f>
        <v>0</v>
      </c>
      <c r="I27" s="6">
        <f>'Фин. обесп. Пр3'!I28/12</f>
        <v>0</v>
      </c>
      <c r="J27" s="6">
        <f>'Фин. обесп. Пр3'!J28/12</f>
        <v>0</v>
      </c>
      <c r="K27" s="6">
        <f>'Фин. обесп. Пр3'!K28/12</f>
        <v>0</v>
      </c>
      <c r="L27" s="6">
        <f>'Фин. обесп. Пр3'!L28/12</f>
        <v>0</v>
      </c>
      <c r="M27" s="7">
        <f t="shared" si="1"/>
        <v>1076876.8841666665</v>
      </c>
    </row>
    <row r="28" spans="1:13" ht="15" customHeight="1">
      <c r="A28" s="5" t="s">
        <v>26</v>
      </c>
      <c r="B28" s="6">
        <f>'Фин. обесп. Пр3'!B29/12</f>
        <v>0</v>
      </c>
      <c r="C28" s="6">
        <f>'Фин. обесп. Пр3'!C29/12</f>
        <v>0</v>
      </c>
      <c r="D28" s="6">
        <f>'Фин. обесп. Пр3'!D29/12</f>
        <v>0</v>
      </c>
      <c r="E28" s="6">
        <f>'Фин. обесп. Пр3'!E29/12</f>
        <v>894394.16583333339</v>
      </c>
      <c r="F28" s="6">
        <f>'Фин. обесп. Пр3'!F29/12</f>
        <v>0</v>
      </c>
      <c r="G28" s="6">
        <f>'Фин. обесп. Пр3'!G29/12</f>
        <v>0</v>
      </c>
      <c r="H28" s="6">
        <f>'Фин. обесп. Пр3'!H29/12</f>
        <v>15191658.479166666</v>
      </c>
      <c r="I28" s="6">
        <f>'Фин. обесп. Пр3'!I29/12</f>
        <v>22979366.743333336</v>
      </c>
      <c r="J28" s="6">
        <f>'Фин. обесп. Пр3'!J29/12</f>
        <v>1524548.6033333333</v>
      </c>
      <c r="K28" s="6">
        <f>'Фин. обесп. Пр3'!K29/12</f>
        <v>6551300.1825000001</v>
      </c>
      <c r="L28" s="6">
        <f>'Фин. обесп. Пр3'!L29/12</f>
        <v>0</v>
      </c>
      <c r="M28" s="7">
        <f t="shared" ref="M28:M48" si="2">B28+C28+D28+E28+F28+G28+H28+I28+J28+K28+L28</f>
        <v>47141268.174166664</v>
      </c>
    </row>
    <row r="29" spans="1:13" ht="32.25" customHeight="1">
      <c r="A29" s="5" t="s">
        <v>27</v>
      </c>
      <c r="B29" s="6">
        <f>'Фин. обесп. Пр3'!B30/12</f>
        <v>8953245.1824999992</v>
      </c>
      <c r="C29" s="6">
        <f>'Фин. обесп. Пр3'!C30/12</f>
        <v>0</v>
      </c>
      <c r="D29" s="6">
        <f>'Фин. обесп. Пр3'!D30/12</f>
        <v>0</v>
      </c>
      <c r="E29" s="6">
        <f>'Фин. обесп. Пр3'!E30/12</f>
        <v>108560.35166666667</v>
      </c>
      <c r="F29" s="6">
        <f>'Фин. обесп. Пр3'!F30/12</f>
        <v>0</v>
      </c>
      <c r="G29" s="6">
        <f>'Фин. обесп. Пр3'!G30/12</f>
        <v>0</v>
      </c>
      <c r="H29" s="6">
        <f>'Фин. обесп. Пр3'!H30/12</f>
        <v>0</v>
      </c>
      <c r="I29" s="6">
        <f>'Фин. обесп. Пр3'!I30/12</f>
        <v>28760.75</v>
      </c>
      <c r="J29" s="6">
        <f>'Фин. обесп. Пр3'!J30/12</f>
        <v>0</v>
      </c>
      <c r="K29" s="6">
        <f>'Фин. обесп. Пр3'!K30/12</f>
        <v>0</v>
      </c>
      <c r="L29" s="6">
        <f>'Фин. обесп. Пр3'!L30/12</f>
        <v>0</v>
      </c>
      <c r="M29" s="7">
        <f t="shared" si="2"/>
        <v>9090566.2841666657</v>
      </c>
    </row>
    <row r="30" spans="1:13" ht="15" customHeight="1">
      <c r="A30" s="5" t="s">
        <v>28</v>
      </c>
      <c r="B30" s="6">
        <f>'Фин. обесп. Пр3'!B31/12</f>
        <v>10284413.615833333</v>
      </c>
      <c r="C30" s="6">
        <f>'Фин. обесп. Пр3'!C31/12</f>
        <v>0</v>
      </c>
      <c r="D30" s="6">
        <f>'Фин. обесп. Пр3'!D31/12</f>
        <v>0</v>
      </c>
      <c r="E30" s="6">
        <f>'Фин. обесп. Пр3'!E31/12</f>
        <v>661017.40166666673</v>
      </c>
      <c r="F30" s="6">
        <f>'Фин. обесп. Пр3'!F31/12</f>
        <v>0</v>
      </c>
      <c r="G30" s="6">
        <f>'Фин. обесп. Пр3'!G31/12</f>
        <v>880650</v>
      </c>
      <c r="H30" s="6">
        <f>'Фин. обесп. Пр3'!H31/12</f>
        <v>10265152.4575</v>
      </c>
      <c r="I30" s="6">
        <f>'Фин. обесп. Пр3'!I31/12</f>
        <v>11312571.510833332</v>
      </c>
      <c r="J30" s="6">
        <f>'Фин. обесп. Пр3'!J31/12</f>
        <v>585146.52749999997</v>
      </c>
      <c r="K30" s="6">
        <f>'Фин. обесп. Пр3'!K31/12</f>
        <v>0</v>
      </c>
      <c r="L30" s="6">
        <f>'Фин. обесп. Пр3'!L31/12</f>
        <v>0</v>
      </c>
      <c r="M30" s="7">
        <f t="shared" si="2"/>
        <v>33988951.513333336</v>
      </c>
    </row>
    <row r="31" spans="1:13" ht="32.25" customHeight="1">
      <c r="A31" s="5" t="s">
        <v>29</v>
      </c>
      <c r="B31" s="6">
        <f>'Фин. обесп. Пр3'!B32/12</f>
        <v>6220365.9549999991</v>
      </c>
      <c r="C31" s="6">
        <f>'Фин. обесп. Пр3'!C32/12</f>
        <v>0</v>
      </c>
      <c r="D31" s="6">
        <f>'Фин. обесп. Пр3'!D32/12</f>
        <v>0</v>
      </c>
      <c r="E31" s="6">
        <f>'Фин. обесп. Пр3'!E32/12</f>
        <v>4521111.1141666668</v>
      </c>
      <c r="F31" s="6">
        <f>'Фин. обесп. Пр3'!F32/12</f>
        <v>0</v>
      </c>
      <c r="G31" s="6">
        <f>'Фин. обесп. Пр3'!G32/12</f>
        <v>0</v>
      </c>
      <c r="H31" s="6">
        <f>'Фин. обесп. Пр3'!H32/12</f>
        <v>18379581.531666666</v>
      </c>
      <c r="I31" s="6">
        <f>'Фин. обесп. Пр3'!I32/12</f>
        <v>19329513.6325</v>
      </c>
      <c r="J31" s="6">
        <f>'Фин. обесп. Пр3'!J32/12</f>
        <v>208192.29</v>
      </c>
      <c r="K31" s="6">
        <f>'Фин. обесп. Пр3'!K32/12</f>
        <v>0</v>
      </c>
      <c r="L31" s="6">
        <f>'Фин. обесп. Пр3'!L32/12</f>
        <v>0</v>
      </c>
      <c r="M31" s="7">
        <f t="shared" si="2"/>
        <v>48658764.523333333</v>
      </c>
    </row>
    <row r="32" spans="1:13" ht="32.25" customHeight="1">
      <c r="A32" s="5" t="s">
        <v>30</v>
      </c>
      <c r="B32" s="6">
        <f>'Фин. обесп. Пр3'!B33/12</f>
        <v>8600505.4175000004</v>
      </c>
      <c r="C32" s="6">
        <f>'Фин. обесп. Пр3'!C33/12</f>
        <v>0</v>
      </c>
      <c r="D32" s="6">
        <f>'Фин. обесп. Пр3'!D33/12</f>
        <v>0</v>
      </c>
      <c r="E32" s="6">
        <f>'Фин. обесп. Пр3'!E33/12</f>
        <v>1549832.7833333332</v>
      </c>
      <c r="F32" s="6">
        <f>'Фин. обесп. Пр3'!F33/12</f>
        <v>0</v>
      </c>
      <c r="G32" s="6">
        <f>'Фин. обесп. Пр3'!G33/12</f>
        <v>2319075</v>
      </c>
      <c r="H32" s="6">
        <f>'Фин. обесп. Пр3'!H33/12</f>
        <v>7755605.4958333336</v>
      </c>
      <c r="I32" s="6">
        <f>'Фин. обесп. Пр3'!I33/12</f>
        <v>10684031.3925</v>
      </c>
      <c r="J32" s="6">
        <f>'Фин. обесп. Пр3'!J33/12</f>
        <v>708944.70333333325</v>
      </c>
      <c r="K32" s="6">
        <f>'Фин. обесп. Пр3'!K33/12</f>
        <v>0</v>
      </c>
      <c r="L32" s="6">
        <f>'Фин. обесп. Пр3'!L33/12</f>
        <v>0</v>
      </c>
      <c r="M32" s="7">
        <f t="shared" si="2"/>
        <v>31617994.792499997</v>
      </c>
    </row>
    <row r="33" spans="1:13" ht="15" customHeight="1">
      <c r="A33" s="5" t="s">
        <v>31</v>
      </c>
      <c r="B33" s="6">
        <f>'Фин. обесп. Пр3'!B34/12</f>
        <v>18253037.164166667</v>
      </c>
      <c r="C33" s="6">
        <f>'Фин. обесп. Пр3'!C34/12</f>
        <v>0</v>
      </c>
      <c r="D33" s="6">
        <f>'Фин. обесп. Пр3'!D34/12</f>
        <v>205855.22999999998</v>
      </c>
      <c r="E33" s="6">
        <f>'Фин. обесп. Пр3'!E34/12</f>
        <v>3625086.8258333332</v>
      </c>
      <c r="F33" s="6">
        <f>'Фин. обесп. Пр3'!F34/12</f>
        <v>0</v>
      </c>
      <c r="G33" s="6">
        <f>'Фин. обесп. Пр3'!G34/12</f>
        <v>0</v>
      </c>
      <c r="H33" s="6">
        <f>'Фин. обесп. Пр3'!H34/12</f>
        <v>0</v>
      </c>
      <c r="I33" s="6">
        <f>'Фин. обесп. Пр3'!I34/12</f>
        <v>329343.46666666667</v>
      </c>
      <c r="J33" s="6">
        <f>'Фин. обесп. Пр3'!J34/12</f>
        <v>2681739.4333333331</v>
      </c>
      <c r="K33" s="6">
        <f>'Фин. обесп. Пр3'!K34/12</f>
        <v>0</v>
      </c>
      <c r="L33" s="6">
        <f>'Фин. обесп. Пр3'!L34/12</f>
        <v>0</v>
      </c>
      <c r="M33" s="7">
        <f t="shared" si="2"/>
        <v>25095062.119999997</v>
      </c>
    </row>
    <row r="34" spans="1:13" ht="15" customHeight="1">
      <c r="A34" s="5" t="s">
        <v>32</v>
      </c>
      <c r="B34" s="6">
        <f>'Фин. обесп. Пр3'!B35/12</f>
        <v>0</v>
      </c>
      <c r="C34" s="6">
        <f>'Фин. обесп. Пр3'!C35/12</f>
        <v>0</v>
      </c>
      <c r="D34" s="6">
        <f>'Фин. обесп. Пр3'!D35/12</f>
        <v>0</v>
      </c>
      <c r="E34" s="6">
        <f>'Фин. обесп. Пр3'!E35/12</f>
        <v>0</v>
      </c>
      <c r="F34" s="6">
        <f>'Фин. обесп. Пр3'!F35/12</f>
        <v>0</v>
      </c>
      <c r="G34" s="6">
        <f>'Фин. обесп. Пр3'!G35/12</f>
        <v>0</v>
      </c>
      <c r="H34" s="6">
        <f>'Фин. обесп. Пр3'!H35/12</f>
        <v>0</v>
      </c>
      <c r="I34" s="6">
        <f>'Фин. обесп. Пр3'!I35/12</f>
        <v>0</v>
      </c>
      <c r="J34" s="6">
        <f>'Фин. обесп. Пр3'!J35/12</f>
        <v>9354033.2125000004</v>
      </c>
      <c r="K34" s="6">
        <f>'Фин. обесп. Пр3'!K35/12</f>
        <v>0</v>
      </c>
      <c r="L34" s="6">
        <f>'Фин. обесп. Пр3'!L35/12</f>
        <v>0</v>
      </c>
      <c r="M34" s="7">
        <f t="shared" si="2"/>
        <v>9354033.2125000004</v>
      </c>
    </row>
    <row r="35" spans="1:13" ht="32.25" customHeight="1">
      <c r="A35" s="5" t="s">
        <v>33</v>
      </c>
      <c r="B35" s="6">
        <f>'Фин. обесп. Пр3'!B36/12</f>
        <v>0</v>
      </c>
      <c r="C35" s="6">
        <f>'Фин. обесп. Пр3'!C36/12</f>
        <v>0</v>
      </c>
      <c r="D35" s="6">
        <f>'Фин. обесп. Пр3'!D36/12</f>
        <v>0</v>
      </c>
      <c r="E35" s="6">
        <f>'Фин. обесп. Пр3'!E36/12</f>
        <v>0</v>
      </c>
      <c r="F35" s="6">
        <f>'Фин. обесп. Пр3'!F36/12</f>
        <v>0</v>
      </c>
      <c r="G35" s="6">
        <f>'Фин. обесп. Пр3'!G36/12</f>
        <v>0</v>
      </c>
      <c r="H35" s="6">
        <f>'Фин. обесп. Пр3'!H36/12</f>
        <v>0</v>
      </c>
      <c r="I35" s="6">
        <f>'Фин. обесп. Пр3'!I36/12</f>
        <v>0</v>
      </c>
      <c r="J35" s="6">
        <f>'Фин. обесп. Пр3'!J36/12</f>
        <v>495129.09416666668</v>
      </c>
      <c r="K35" s="6">
        <f>'Фин. обесп. Пр3'!K36/12</f>
        <v>0</v>
      </c>
      <c r="L35" s="6">
        <f>'Фин. обесп. Пр3'!L36/12</f>
        <v>0</v>
      </c>
      <c r="M35" s="7">
        <f t="shared" si="2"/>
        <v>495129.09416666668</v>
      </c>
    </row>
    <row r="36" spans="1:13" ht="15" customHeight="1">
      <c r="A36" s="5" t="s">
        <v>34</v>
      </c>
      <c r="B36" s="6">
        <f>'Фин. обесп. Пр3'!B37/12</f>
        <v>0</v>
      </c>
      <c r="C36" s="6">
        <f>'Фин. обесп. Пр3'!C37/12</f>
        <v>0</v>
      </c>
      <c r="D36" s="6">
        <f>'Фин. обесп. Пр3'!D37/12</f>
        <v>0</v>
      </c>
      <c r="E36" s="6">
        <f>'Фин. обесп. Пр3'!E37/12</f>
        <v>0</v>
      </c>
      <c r="F36" s="6">
        <f>'Фин. обесп. Пр3'!F37/12</f>
        <v>0</v>
      </c>
      <c r="G36" s="6">
        <f>'Фин. обесп. Пр3'!G37/12</f>
        <v>0</v>
      </c>
      <c r="H36" s="6">
        <f>'Фин. обесп. Пр3'!H37/12</f>
        <v>0</v>
      </c>
      <c r="I36" s="6">
        <f>'Фин. обесп. Пр3'!I37/12</f>
        <v>0</v>
      </c>
      <c r="J36" s="6">
        <f>'Фин. обесп. Пр3'!J37/12</f>
        <v>9890212.5</v>
      </c>
      <c r="K36" s="6">
        <f>'Фин. обесп. Пр3'!K37/12</f>
        <v>0</v>
      </c>
      <c r="L36" s="6">
        <f>'Фин. обесп. Пр3'!L37/12</f>
        <v>0</v>
      </c>
      <c r="M36" s="7">
        <f t="shared" si="2"/>
        <v>9890212.5</v>
      </c>
    </row>
    <row r="37" spans="1:13" ht="32.25" customHeight="1">
      <c r="A37" s="5" t="s">
        <v>35</v>
      </c>
      <c r="B37" s="6">
        <f>'Фин. обесп. Пр3'!B38/12</f>
        <v>130275.21666666667</v>
      </c>
      <c r="C37" s="6">
        <f>'Фин. обесп. Пр3'!C38/12</f>
        <v>0</v>
      </c>
      <c r="D37" s="6">
        <f>'Фин. обесп. Пр3'!D38/12</f>
        <v>0</v>
      </c>
      <c r="E37" s="6">
        <f>'Фин. обесп. Пр3'!E38/12</f>
        <v>4501866.8475000001</v>
      </c>
      <c r="F37" s="6">
        <f>'Фин. обесп. Пр3'!F38/12</f>
        <v>0</v>
      </c>
      <c r="G37" s="6">
        <f>'Фин. обесп. Пр3'!G38/12</f>
        <v>0</v>
      </c>
      <c r="H37" s="6">
        <f>'Фин. обесп. Пр3'!H38/12</f>
        <v>0</v>
      </c>
      <c r="I37" s="6">
        <f>'Фин. обесп. Пр3'!I38/12</f>
        <v>0</v>
      </c>
      <c r="J37" s="6">
        <f>'Фин. обесп. Пр3'!J38/12</f>
        <v>0</v>
      </c>
      <c r="K37" s="6">
        <f>'Фин. обесп. Пр3'!K38/12</f>
        <v>0</v>
      </c>
      <c r="L37" s="6">
        <f>'Фин. обесп. Пр3'!L38/12</f>
        <v>0</v>
      </c>
      <c r="M37" s="7">
        <f t="shared" si="2"/>
        <v>4632142.0641666669</v>
      </c>
    </row>
    <row r="38" spans="1:13" ht="32.25" customHeight="1">
      <c r="A38" s="5" t="s">
        <v>36</v>
      </c>
      <c r="B38" s="6">
        <f>'Фин. обесп. Пр3'!B39/12</f>
        <v>0</v>
      </c>
      <c r="C38" s="6">
        <f>'Фин. обесп. Пр3'!C39/12</f>
        <v>0</v>
      </c>
      <c r="D38" s="6">
        <f>'Фин. обесп. Пр3'!D39/12</f>
        <v>0</v>
      </c>
      <c r="E38" s="6">
        <f>'Фин. обесп. Пр3'!E39/12</f>
        <v>9518.4258333333328</v>
      </c>
      <c r="F38" s="6">
        <f>'Фин. обесп. Пр3'!F39/12</f>
        <v>0</v>
      </c>
      <c r="G38" s="6">
        <f>'Фин. обесп. Пр3'!G39/12</f>
        <v>0</v>
      </c>
      <c r="H38" s="6">
        <f>'Фин. обесп. Пр3'!H39/12</f>
        <v>0</v>
      </c>
      <c r="I38" s="6">
        <f>'Фин. обесп. Пр3'!I39/12</f>
        <v>0</v>
      </c>
      <c r="J38" s="6">
        <f>'Фин. обесп. Пр3'!J39/12</f>
        <v>0</v>
      </c>
      <c r="K38" s="6">
        <f>'Фин. обесп. Пр3'!K39/12</f>
        <v>0</v>
      </c>
      <c r="L38" s="6">
        <f>'Фин. обесп. Пр3'!L39/12</f>
        <v>0</v>
      </c>
      <c r="M38" s="7">
        <f t="shared" si="2"/>
        <v>9518.4258333333328</v>
      </c>
    </row>
    <row r="39" spans="1:13" ht="15" customHeight="1">
      <c r="A39" s="5" t="s">
        <v>37</v>
      </c>
      <c r="B39" s="6">
        <f>'Фин. обесп. Пр3'!B40/12</f>
        <v>0</v>
      </c>
      <c r="C39" s="6">
        <f>'Фин. обесп. Пр3'!C40/12</f>
        <v>0</v>
      </c>
      <c r="D39" s="6">
        <f>'Фин. обесп. Пр3'!D40/12</f>
        <v>0</v>
      </c>
      <c r="E39" s="6">
        <f>'Фин. обесп. Пр3'!E40/12</f>
        <v>682371.43833333335</v>
      </c>
      <c r="F39" s="6">
        <f>'Фин. обесп. Пр3'!F40/12</f>
        <v>0</v>
      </c>
      <c r="G39" s="6">
        <f>'Фин. обесп. Пр3'!G40/12</f>
        <v>0</v>
      </c>
      <c r="H39" s="6">
        <f>'Фин. обесп. Пр3'!H40/12</f>
        <v>0</v>
      </c>
      <c r="I39" s="6">
        <f>'Фин. обесп. Пр3'!I40/12</f>
        <v>0</v>
      </c>
      <c r="J39" s="6">
        <f>'Фин. обесп. Пр3'!J40/12</f>
        <v>0</v>
      </c>
      <c r="K39" s="6">
        <f>'Фин. обесп. Пр3'!K40/12</f>
        <v>0</v>
      </c>
      <c r="L39" s="6">
        <f>'Фин. обесп. Пр3'!L40/12</f>
        <v>0</v>
      </c>
      <c r="M39" s="7">
        <f t="shared" si="2"/>
        <v>682371.43833333335</v>
      </c>
    </row>
    <row r="40" spans="1:13" ht="15" customHeight="1">
      <c r="A40" s="5" t="s">
        <v>38</v>
      </c>
      <c r="B40" s="6">
        <f>'Фин. обесп. Пр3'!B41/12</f>
        <v>12313018.972499998</v>
      </c>
      <c r="C40" s="6">
        <f>'Фин. обесп. Пр3'!C41/12</f>
        <v>0</v>
      </c>
      <c r="D40" s="6">
        <f>'Фин. обесп. Пр3'!D41/12</f>
        <v>0</v>
      </c>
      <c r="E40" s="6">
        <f>'Фин. обесп. Пр3'!E41/12</f>
        <v>3174253.6458333335</v>
      </c>
      <c r="F40" s="6">
        <f>'Фин. обесп. Пр3'!F41/12</f>
        <v>0</v>
      </c>
      <c r="G40" s="6">
        <f>'Фин. обесп. Пр3'!G41/12</f>
        <v>1777800</v>
      </c>
      <c r="H40" s="6">
        <f>'Фин. обесп. Пр3'!H41/12</f>
        <v>17757558.422499999</v>
      </c>
      <c r="I40" s="6">
        <f>'Фин. обесп. Пр3'!I41/12</f>
        <v>19014379.134166669</v>
      </c>
      <c r="J40" s="6">
        <f>'Фин. обесп. Пр3'!J41/12</f>
        <v>922265.80250000011</v>
      </c>
      <c r="K40" s="6">
        <f>'Фин. обесп. Пр3'!K41/12</f>
        <v>0</v>
      </c>
      <c r="L40" s="6">
        <f>'Фин. обесп. Пр3'!L41/12</f>
        <v>0</v>
      </c>
      <c r="M40" s="7">
        <f t="shared" si="2"/>
        <v>54959275.977499999</v>
      </c>
    </row>
    <row r="41" spans="1:13" ht="15" customHeight="1">
      <c r="A41" s="5" t="s">
        <v>39</v>
      </c>
      <c r="B41" s="6">
        <f>'Фин. обесп. Пр3'!B42/12</f>
        <v>4764021.9325000001</v>
      </c>
      <c r="C41" s="6">
        <f>'Фин. обесп. Пр3'!C42/12</f>
        <v>0</v>
      </c>
      <c r="D41" s="6">
        <f>'Фин. обесп. Пр3'!D42/12</f>
        <v>0</v>
      </c>
      <c r="E41" s="6">
        <f>'Фин. обесп. Пр3'!E42/12</f>
        <v>3072116.1766666663</v>
      </c>
      <c r="F41" s="6">
        <f>'Фин. обесп. Пр3'!F42/12</f>
        <v>0</v>
      </c>
      <c r="G41" s="6">
        <f>'Фин. обесп. Пр3'!G42/12</f>
        <v>1679950</v>
      </c>
      <c r="H41" s="6">
        <f>'Фин. обесп. Пр3'!H42/12</f>
        <v>14461180.334166666</v>
      </c>
      <c r="I41" s="6">
        <f>'Фин. обесп. Пр3'!I42/12</f>
        <v>16569767.879166668</v>
      </c>
      <c r="J41" s="6">
        <f>'Фин. обесп. Пр3'!J42/12</f>
        <v>420227.3666666667</v>
      </c>
      <c r="K41" s="6">
        <f>'Фин. обесп. Пр3'!K42/12</f>
        <v>0</v>
      </c>
      <c r="L41" s="6">
        <f>'Фин. обесп. Пр3'!L42/12</f>
        <v>0</v>
      </c>
      <c r="M41" s="7">
        <f t="shared" si="2"/>
        <v>40967263.689166673</v>
      </c>
    </row>
    <row r="42" spans="1:13" ht="15" customHeight="1">
      <c r="A42" s="5" t="s">
        <v>40</v>
      </c>
      <c r="B42" s="6">
        <f>'Фин. обесп. Пр3'!B43/12</f>
        <v>4167064.8933333331</v>
      </c>
      <c r="C42" s="6">
        <f>'Фин. обесп. Пр3'!C43/12</f>
        <v>0</v>
      </c>
      <c r="D42" s="6">
        <f>'Фин. обесп. Пр3'!D43/12</f>
        <v>0</v>
      </c>
      <c r="E42" s="6">
        <f>'Фин. обесп. Пр3'!E43/12</f>
        <v>734882.99416666664</v>
      </c>
      <c r="F42" s="6">
        <f>'Фин. обесп. Пр3'!F43/12</f>
        <v>0</v>
      </c>
      <c r="G42" s="6">
        <f>'Фин. обесп. Пр3'!G43/12</f>
        <v>5146910</v>
      </c>
      <c r="H42" s="6">
        <f>'Фин. обесп. Пр3'!H43/12</f>
        <v>5349761.5316666672</v>
      </c>
      <c r="I42" s="6">
        <f>'Фин. обесп. Пр3'!I43/12</f>
        <v>7383702.4899999993</v>
      </c>
      <c r="J42" s="6">
        <f>'Фин. обесп. Пр3'!J43/12</f>
        <v>202657.92500000002</v>
      </c>
      <c r="K42" s="6">
        <f>'Фин. обесп. Пр3'!K43/12</f>
        <v>0</v>
      </c>
      <c r="L42" s="6">
        <f>'Фин. обесп. Пр3'!L43/12</f>
        <v>0</v>
      </c>
      <c r="M42" s="7">
        <f t="shared" si="2"/>
        <v>22984979.834166665</v>
      </c>
    </row>
    <row r="43" spans="1:13" ht="15" customHeight="1">
      <c r="A43" s="5" t="s">
        <v>41</v>
      </c>
      <c r="B43" s="6">
        <f>'Фин. обесп. Пр3'!B44/12</f>
        <v>12212740.269166665</v>
      </c>
      <c r="C43" s="6">
        <f>'Фин. обесп. Пр3'!C44/12</f>
        <v>0</v>
      </c>
      <c r="D43" s="6">
        <f>'Фин. обесп. Пр3'!D44/12</f>
        <v>0</v>
      </c>
      <c r="E43" s="6">
        <f>'Фин. обесп. Пр3'!E44/12</f>
        <v>1701841.4024999999</v>
      </c>
      <c r="F43" s="6">
        <f>'Фин. обесп. Пр3'!F44/12</f>
        <v>0</v>
      </c>
      <c r="G43" s="6">
        <f>'Фин. обесп. Пр3'!G44/12</f>
        <v>5283900</v>
      </c>
      <c r="H43" s="6">
        <f>'Фин. обесп. Пр3'!H44/12</f>
        <v>7298179.7741666669</v>
      </c>
      <c r="I43" s="6">
        <f>'Фин. обесп. Пр3'!I44/12</f>
        <v>10067338.395</v>
      </c>
      <c r="J43" s="6">
        <f>'Фин. обесп. Пр3'!J44/12</f>
        <v>644952.78</v>
      </c>
      <c r="K43" s="6">
        <f>'Фин. обесп. Пр3'!K44/12</f>
        <v>0</v>
      </c>
      <c r="L43" s="6">
        <f>'Фин. обесп. Пр3'!L44/12</f>
        <v>0</v>
      </c>
      <c r="M43" s="7">
        <f t="shared" si="2"/>
        <v>37208952.620833337</v>
      </c>
    </row>
    <row r="44" spans="1:13" ht="15" customHeight="1">
      <c r="A44" s="5" t="s">
        <v>42</v>
      </c>
      <c r="B44" s="6">
        <f>'Фин. обесп. Пр3'!B45/12</f>
        <v>3497539.2875000001</v>
      </c>
      <c r="C44" s="6">
        <f>'Фин. обесп. Пр3'!C45/12</f>
        <v>0</v>
      </c>
      <c r="D44" s="6">
        <f>'Фин. обесп. Пр3'!D45/12</f>
        <v>0</v>
      </c>
      <c r="E44" s="6">
        <f>'Фин. обесп. Пр3'!E45/12</f>
        <v>1811717.1849999998</v>
      </c>
      <c r="F44" s="6">
        <f>'Фин. обесп. Пр3'!F45/12</f>
        <v>0</v>
      </c>
      <c r="G44" s="6">
        <f>'Фин. обесп. Пр3'!G45/12</f>
        <v>2413825</v>
      </c>
      <c r="H44" s="6">
        <f>'Фин. обесп. Пр3'!H45/12</f>
        <v>5356600.6083333334</v>
      </c>
      <c r="I44" s="6">
        <f>'Фин. обесп. Пр3'!I45/12</f>
        <v>7034379.0750000002</v>
      </c>
      <c r="J44" s="6">
        <f>'Фин. обесп. Пр3'!J45/12</f>
        <v>160806.33333333334</v>
      </c>
      <c r="K44" s="6">
        <f>'Фин. обесп. Пр3'!K45/12</f>
        <v>0</v>
      </c>
      <c r="L44" s="6">
        <f>'Фин. обесп. Пр3'!L45/12</f>
        <v>0</v>
      </c>
      <c r="M44" s="7">
        <f t="shared" si="2"/>
        <v>20274867.489166666</v>
      </c>
    </row>
    <row r="45" spans="1:13" ht="15" customHeight="1">
      <c r="A45" s="5" t="s">
        <v>43</v>
      </c>
      <c r="B45" s="6">
        <f>'Фин. обесп. Пр3'!B46/12</f>
        <v>6142845.4208333334</v>
      </c>
      <c r="C45" s="6">
        <f>'Фин. обесп. Пр3'!C46/12</f>
        <v>0</v>
      </c>
      <c r="D45" s="6">
        <f>'Фин. обесп. Пр3'!D46/12</f>
        <v>0</v>
      </c>
      <c r="E45" s="6">
        <f>'Фин. обесп. Пр3'!E46/12</f>
        <v>1792928.68</v>
      </c>
      <c r="F45" s="6">
        <f>'Фин. обесп. Пр3'!F46/12</f>
        <v>0</v>
      </c>
      <c r="G45" s="6">
        <f>'Фин. обесп. Пр3'!G46/12</f>
        <v>2994210</v>
      </c>
      <c r="H45" s="6">
        <f>'Фин. обесп. Пр3'!H46/12</f>
        <v>9419728.2374999989</v>
      </c>
      <c r="I45" s="6">
        <f>'Фин. обесп. Пр3'!I46/12</f>
        <v>10693073.150833333</v>
      </c>
      <c r="J45" s="6">
        <f>'Фин. обесп. Пр3'!J46/12</f>
        <v>194599.04416666666</v>
      </c>
      <c r="K45" s="6">
        <f>'Фин. обесп. Пр3'!K46/12</f>
        <v>0</v>
      </c>
      <c r="L45" s="6">
        <f>'Фин. обесп. Пр3'!L46/12</f>
        <v>0</v>
      </c>
      <c r="M45" s="7">
        <f t="shared" si="2"/>
        <v>31237384.533333328</v>
      </c>
    </row>
    <row r="46" spans="1:13" ht="15" customHeight="1">
      <c r="A46" s="5" t="s">
        <v>44</v>
      </c>
      <c r="B46" s="6">
        <f>'Фин. обесп. Пр3'!B47/12</f>
        <v>1973318.4924999999</v>
      </c>
      <c r="C46" s="6">
        <f>'Фин. обесп. Пр3'!C47/12</f>
        <v>0</v>
      </c>
      <c r="D46" s="6">
        <f>'Фин. обесп. Пр3'!D47/12</f>
        <v>0</v>
      </c>
      <c r="E46" s="6">
        <f>'Фин. обесп. Пр3'!E47/12</f>
        <v>533763.52249999996</v>
      </c>
      <c r="F46" s="6">
        <f>'Фин. обесп. Пр3'!F47/12</f>
        <v>0</v>
      </c>
      <c r="G46" s="6">
        <f>'Фин. обесп. Пр3'!G47/12</f>
        <v>3726550</v>
      </c>
      <c r="H46" s="6">
        <f>'Фин. обесп. Пр3'!H47/12</f>
        <v>3006485.2141666668</v>
      </c>
      <c r="I46" s="6">
        <f>'Фин. обесп. Пр3'!I47/12</f>
        <v>4147971.1566666667</v>
      </c>
      <c r="J46" s="6">
        <f>'Фин. обесп. Пр3'!J47/12</f>
        <v>143273.57499999998</v>
      </c>
      <c r="K46" s="6">
        <f>'Фин. обесп. Пр3'!K47/12</f>
        <v>0</v>
      </c>
      <c r="L46" s="6">
        <f>'Фин. обесп. Пр3'!L47/12</f>
        <v>0</v>
      </c>
      <c r="M46" s="7">
        <f t="shared" si="2"/>
        <v>13531361.960833332</v>
      </c>
    </row>
    <row r="47" spans="1:13" ht="15" customHeight="1">
      <c r="A47" s="5" t="s">
        <v>45</v>
      </c>
      <c r="B47" s="6">
        <f>'Фин. обесп. Пр3'!B48/12</f>
        <v>5964583.8150000004</v>
      </c>
      <c r="C47" s="6">
        <f>'Фин. обесп. Пр3'!C48/12</f>
        <v>0</v>
      </c>
      <c r="D47" s="6">
        <f>'Фин. обесп. Пр3'!D48/12</f>
        <v>0</v>
      </c>
      <c r="E47" s="6">
        <f>'Фин. обесп. Пр3'!E48/12</f>
        <v>941517.69916666672</v>
      </c>
      <c r="F47" s="6">
        <f>'Фин. обесп. Пр3'!F48/12</f>
        <v>0</v>
      </c>
      <c r="G47" s="6">
        <f>'Фин. обесп. Пр3'!G48/12</f>
        <v>2534315</v>
      </c>
      <c r="H47" s="6">
        <f>'Фин. обесп. Пр3'!H48/12</f>
        <v>6229374.9266666668</v>
      </c>
      <c r="I47" s="6">
        <f>'Фин. обесп. Пр3'!I48/12</f>
        <v>8540102.3200000003</v>
      </c>
      <c r="J47" s="6">
        <f>'Фин. обесп. Пр3'!J48/12</f>
        <v>379944.60833333334</v>
      </c>
      <c r="K47" s="6">
        <f>'Фин. обесп. Пр3'!K48/12</f>
        <v>0</v>
      </c>
      <c r="L47" s="6">
        <f>'Фин. обесп. Пр3'!L48/12</f>
        <v>0</v>
      </c>
      <c r="M47" s="7">
        <f t="shared" si="2"/>
        <v>24589838.369166669</v>
      </c>
    </row>
    <row r="48" spans="1:13" ht="15" customHeight="1">
      <c r="A48" s="5" t="s">
        <v>46</v>
      </c>
      <c r="B48" s="6">
        <f>'Фин. обесп. Пр3'!B49/12</f>
        <v>0</v>
      </c>
      <c r="C48" s="6">
        <f>'Фин. обесп. Пр3'!C49/12</f>
        <v>0</v>
      </c>
      <c r="D48" s="6">
        <f>'Фин. обесп. Пр3'!D49/12</f>
        <v>0</v>
      </c>
      <c r="E48" s="6">
        <f>'Фин. обесп. Пр3'!E49/12</f>
        <v>0</v>
      </c>
      <c r="F48" s="6">
        <f>'Фин. обесп. Пр3'!F49/12</f>
        <v>0</v>
      </c>
      <c r="G48" s="6">
        <f>'Фин. обесп. Пр3'!G49/12</f>
        <v>0</v>
      </c>
      <c r="H48" s="6">
        <f>'Фин. обесп. Пр3'!H49/12</f>
        <v>0</v>
      </c>
      <c r="I48" s="6">
        <f>'Фин. обесп. Пр3'!I49/12</f>
        <v>0</v>
      </c>
      <c r="J48" s="6">
        <f>'Фин. обесп. Пр3'!J49/12</f>
        <v>26163.333333333332</v>
      </c>
      <c r="K48" s="6">
        <f>'Фин. обесп. Пр3'!K49/12</f>
        <v>0</v>
      </c>
      <c r="L48" s="6">
        <f>'Фин. обесп. Пр3'!L49/12</f>
        <v>0</v>
      </c>
      <c r="M48" s="7">
        <f t="shared" si="2"/>
        <v>26163.333333333332</v>
      </c>
    </row>
    <row r="49" spans="1:13" ht="15" customHeight="1">
      <c r="A49" s="5" t="s">
        <v>47</v>
      </c>
      <c r="B49" s="6">
        <f>'Фин. обесп. Пр3'!B50/12</f>
        <v>904380.14583333337</v>
      </c>
      <c r="C49" s="6">
        <f>'Фин. обесп. Пр3'!C50/12</f>
        <v>0</v>
      </c>
      <c r="D49" s="6">
        <f>'Фин. обесп. Пр3'!D50/12</f>
        <v>0</v>
      </c>
      <c r="E49" s="6">
        <f>'Фин. обесп. Пр3'!E50/12</f>
        <v>0</v>
      </c>
      <c r="F49" s="6">
        <f>'Фин. обесп. Пр3'!F50/12</f>
        <v>0</v>
      </c>
      <c r="G49" s="6">
        <f>'Фин. обесп. Пр3'!G50/12</f>
        <v>0</v>
      </c>
      <c r="H49" s="6">
        <f>'Фин. обесп. Пр3'!H50/12</f>
        <v>0</v>
      </c>
      <c r="I49" s="6">
        <f>'Фин. обесп. Пр3'!I50/12</f>
        <v>0</v>
      </c>
      <c r="J49" s="6">
        <f>'Фин. обесп. Пр3'!J50/12</f>
        <v>0</v>
      </c>
      <c r="K49" s="6">
        <f>'Фин. обесп. Пр3'!K50/12</f>
        <v>0</v>
      </c>
      <c r="L49" s="6">
        <f>'Фин. обесп. Пр3'!L50/12</f>
        <v>0</v>
      </c>
      <c r="M49" s="7">
        <f t="shared" ref="M49:M63" si="3">B49+C49+D49+E49+F49+G49+H49+I49+J49+K49+L49</f>
        <v>904380.14583333337</v>
      </c>
    </row>
    <row r="50" spans="1:13" ht="15" customHeight="1">
      <c r="A50" s="5" t="s">
        <v>48</v>
      </c>
      <c r="B50" s="6">
        <f>'Фин. обесп. Пр3'!B51/12</f>
        <v>256641.89666666664</v>
      </c>
      <c r="C50" s="6">
        <f>'Фин. обесп. Пр3'!C51/12</f>
        <v>0</v>
      </c>
      <c r="D50" s="6">
        <f>'Фин. обесп. Пр3'!D51/12</f>
        <v>0</v>
      </c>
      <c r="E50" s="6">
        <f>'Фин. обесп. Пр3'!E51/12</f>
        <v>0</v>
      </c>
      <c r="F50" s="6">
        <f>'Фин. обесп. Пр3'!F51/12</f>
        <v>0</v>
      </c>
      <c r="G50" s="6">
        <f>'Фин. обесп. Пр3'!G51/12</f>
        <v>0</v>
      </c>
      <c r="H50" s="6">
        <f>'Фин. обесп. Пр3'!H51/12</f>
        <v>0</v>
      </c>
      <c r="I50" s="6">
        <f>'Фин. обесп. Пр3'!I51/12</f>
        <v>0</v>
      </c>
      <c r="J50" s="6">
        <f>'Фин. обесп. Пр3'!J51/12</f>
        <v>0</v>
      </c>
      <c r="K50" s="6">
        <f>'Фин. обесп. Пр3'!K51/12</f>
        <v>0</v>
      </c>
      <c r="L50" s="6">
        <f>'Фин. обесп. Пр3'!L51/12</f>
        <v>0</v>
      </c>
      <c r="M50" s="7">
        <f t="shared" si="3"/>
        <v>256641.89666666664</v>
      </c>
    </row>
    <row r="51" spans="1:13" ht="15" customHeight="1">
      <c r="A51" s="5" t="s">
        <v>49</v>
      </c>
      <c r="B51" s="6">
        <f>'Фин. обесп. Пр3'!B52/12</f>
        <v>0</v>
      </c>
      <c r="C51" s="6">
        <f>'Фин. обесп. Пр3'!C52/12</f>
        <v>0</v>
      </c>
      <c r="D51" s="6">
        <f>'Фин. обесп. Пр3'!D52/12</f>
        <v>0</v>
      </c>
      <c r="E51" s="6">
        <f>'Фин. обесп. Пр3'!E52/12</f>
        <v>0</v>
      </c>
      <c r="F51" s="6">
        <f>'Фин. обесп. Пр3'!F52/12</f>
        <v>0</v>
      </c>
      <c r="G51" s="6">
        <f>'Фин. обесп. Пр3'!G52/12</f>
        <v>0</v>
      </c>
      <c r="H51" s="6">
        <f>'Фин. обесп. Пр3'!H52/12</f>
        <v>0</v>
      </c>
      <c r="I51" s="6">
        <f>'Фин. обесп. Пр3'!I52/12</f>
        <v>9356132.5</v>
      </c>
      <c r="J51" s="6">
        <f>'Фин. обесп. Пр3'!J52/12</f>
        <v>0</v>
      </c>
      <c r="K51" s="6">
        <f>'Фин. обесп. Пр3'!K52/12</f>
        <v>0</v>
      </c>
      <c r="L51" s="6">
        <f>'Фин. обесп. Пр3'!L52/12</f>
        <v>0</v>
      </c>
      <c r="M51" s="7">
        <f t="shared" si="3"/>
        <v>9356132.5</v>
      </c>
    </row>
    <row r="52" spans="1:13" ht="15" customHeight="1">
      <c r="A52" s="5" t="s">
        <v>50</v>
      </c>
      <c r="B52" s="6">
        <f>'Фин. обесп. Пр3'!B53/12</f>
        <v>0</v>
      </c>
      <c r="C52" s="6">
        <f>'Фин. обесп. Пр3'!C53/12</f>
        <v>0</v>
      </c>
      <c r="D52" s="6">
        <f>'Фин. обесп. Пр3'!D53/12</f>
        <v>0</v>
      </c>
      <c r="E52" s="6">
        <f>'Фин. обесп. Пр3'!E53/12</f>
        <v>0</v>
      </c>
      <c r="F52" s="6">
        <f>'Фин. обесп. Пр3'!F53/12</f>
        <v>0</v>
      </c>
      <c r="G52" s="6">
        <f>'Фин. обесп. Пр3'!G53/12</f>
        <v>0</v>
      </c>
      <c r="H52" s="6">
        <f>'Фин. обесп. Пр3'!H53/12</f>
        <v>0</v>
      </c>
      <c r="I52" s="6">
        <f>'Фин. обесп. Пр3'!I53/12</f>
        <v>1104538.25</v>
      </c>
      <c r="J52" s="6">
        <f>'Фин. обесп. Пр3'!J53/12</f>
        <v>0</v>
      </c>
      <c r="K52" s="6">
        <f>'Фин. обесп. Пр3'!K53/12</f>
        <v>0</v>
      </c>
      <c r="L52" s="6">
        <f>'Фин. обесп. Пр3'!L53/12</f>
        <v>0</v>
      </c>
      <c r="M52" s="7">
        <f t="shared" si="3"/>
        <v>1104538.25</v>
      </c>
    </row>
    <row r="53" spans="1:13" ht="15" customHeight="1">
      <c r="A53" s="5" t="s">
        <v>51</v>
      </c>
      <c r="B53" s="6">
        <f>'Фин. обесп. Пр3'!B54/12</f>
        <v>0</v>
      </c>
      <c r="C53" s="6">
        <f>'Фин. обесп. Пр3'!C54/12</f>
        <v>0</v>
      </c>
      <c r="D53" s="6">
        <f>'Фин. обесп. Пр3'!D54/12</f>
        <v>0</v>
      </c>
      <c r="E53" s="6">
        <f>'Фин. обесп. Пр3'!E54/12</f>
        <v>0</v>
      </c>
      <c r="F53" s="6">
        <f>'Фин. обесп. Пр3'!F54/12</f>
        <v>0</v>
      </c>
      <c r="G53" s="6">
        <f>'Фин. обесп. Пр3'!G54/12</f>
        <v>0</v>
      </c>
      <c r="H53" s="6">
        <f>'Фин. обесп. Пр3'!H54/12</f>
        <v>0</v>
      </c>
      <c r="I53" s="6">
        <f>'Фин. обесп. Пр3'!I54/12</f>
        <v>17548040.815000001</v>
      </c>
      <c r="J53" s="6">
        <f>'Фин. обесп. Пр3'!J54/12</f>
        <v>0</v>
      </c>
      <c r="K53" s="6">
        <f>'Фин. обесп. Пр3'!K54/12</f>
        <v>0</v>
      </c>
      <c r="L53" s="6">
        <f>'Фин. обесп. Пр3'!L54/12</f>
        <v>0</v>
      </c>
      <c r="M53" s="7">
        <f t="shared" si="3"/>
        <v>17548040.815000001</v>
      </c>
    </row>
    <row r="54" spans="1:13" ht="15" customHeight="1">
      <c r="A54" s="5" t="s">
        <v>52</v>
      </c>
      <c r="B54" s="6">
        <f>'Фин. обесп. Пр3'!B55/12</f>
        <v>2883486.8524999996</v>
      </c>
      <c r="C54" s="6">
        <f>'Фин. обесп. Пр3'!C55/12</f>
        <v>49272.916666666664</v>
      </c>
      <c r="D54" s="6">
        <f>'Фин. обесп. Пр3'!D55/12</f>
        <v>0</v>
      </c>
      <c r="E54" s="6">
        <f>'Фин. обесп. Пр3'!E55/12</f>
        <v>865388.41166666662</v>
      </c>
      <c r="F54" s="6">
        <f>'Фин. обесп. Пр3'!F55/12</f>
        <v>0</v>
      </c>
      <c r="G54" s="6">
        <f>'Фин. обесп. Пр3'!G55/12</f>
        <v>0</v>
      </c>
      <c r="H54" s="6">
        <f>'Фин. обесп. Пр3'!H55/12</f>
        <v>0</v>
      </c>
      <c r="I54" s="6">
        <f>'Фин. обесп. Пр3'!I55/12</f>
        <v>184403.16</v>
      </c>
      <c r="J54" s="6">
        <f>'Фин. обесп. Пр3'!J55/12</f>
        <v>0</v>
      </c>
      <c r="K54" s="6">
        <f>'Фин. обесп. Пр3'!K55/12</f>
        <v>0</v>
      </c>
      <c r="L54" s="6">
        <f>'Фин. обесп. Пр3'!L55/12</f>
        <v>0</v>
      </c>
      <c r="M54" s="7">
        <f t="shared" si="3"/>
        <v>3982551.3408333329</v>
      </c>
    </row>
    <row r="55" spans="1:13" ht="15" customHeight="1">
      <c r="A55" s="5" t="s">
        <v>53</v>
      </c>
      <c r="B55" s="6">
        <f>'Фин. обесп. Пр3'!B56/12</f>
        <v>2170522.1425000001</v>
      </c>
      <c r="C55" s="6">
        <f>'Фин. обесп. Пр3'!C56/12</f>
        <v>2243625</v>
      </c>
      <c r="D55" s="6">
        <f>'Фин. обесп. Пр3'!D56/12</f>
        <v>0</v>
      </c>
      <c r="E55" s="6">
        <f>'Фин. обесп. Пр3'!E56/12</f>
        <v>1228437.3783333332</v>
      </c>
      <c r="F55" s="6">
        <f>'Фин. обесп. Пр3'!F56/12</f>
        <v>0</v>
      </c>
      <c r="G55" s="6">
        <f>'Фин. обесп. Пр3'!G56/12</f>
        <v>0</v>
      </c>
      <c r="H55" s="6">
        <f>'Фин. обесп. Пр3'!H56/12</f>
        <v>0</v>
      </c>
      <c r="I55" s="6">
        <f>'Фин. обесп. Пр3'!I56/12</f>
        <v>0</v>
      </c>
      <c r="J55" s="6">
        <f>'Фин. обесп. Пр3'!J56/12</f>
        <v>0</v>
      </c>
      <c r="K55" s="6">
        <f>'Фин. обесп. Пр3'!K56/12</f>
        <v>0</v>
      </c>
      <c r="L55" s="6">
        <f>'Фин. обесп. Пр3'!L56/12</f>
        <v>0</v>
      </c>
      <c r="M55" s="7">
        <f t="shared" si="3"/>
        <v>5642584.520833333</v>
      </c>
    </row>
    <row r="56" spans="1:13" ht="15" customHeight="1">
      <c r="A56" s="5" t="s">
        <v>54</v>
      </c>
      <c r="B56" s="6">
        <f>'Фин. обесп. Пр3'!B57/12</f>
        <v>0</v>
      </c>
      <c r="C56" s="6">
        <f>'Фин. обесп. Пр3'!C57/12</f>
        <v>0</v>
      </c>
      <c r="D56" s="6">
        <f>'Фин. обесп. Пр3'!D57/12</f>
        <v>0</v>
      </c>
      <c r="E56" s="6">
        <f>'Фин. обесп. Пр3'!E57/12</f>
        <v>0</v>
      </c>
      <c r="F56" s="6">
        <f>'Фин. обесп. Пр3'!F57/12</f>
        <v>474487.5</v>
      </c>
      <c r="G56" s="6">
        <f>'Фин. обесп. Пр3'!G57/12</f>
        <v>0</v>
      </c>
      <c r="H56" s="6">
        <f>'Фин. обесп. Пр3'!H57/12</f>
        <v>0</v>
      </c>
      <c r="I56" s="6">
        <f>'Фин. обесп. Пр3'!I57/12</f>
        <v>0</v>
      </c>
      <c r="J56" s="6">
        <f>'Фин. обесп. Пр3'!J57/12</f>
        <v>0</v>
      </c>
      <c r="K56" s="6">
        <f>'Фин. обесп. Пр3'!K57/12</f>
        <v>0</v>
      </c>
      <c r="L56" s="6">
        <f>'Фин. обесп. Пр3'!L57/12</f>
        <v>0</v>
      </c>
      <c r="M56" s="7">
        <f t="shared" si="3"/>
        <v>474487.5</v>
      </c>
    </row>
    <row r="57" spans="1:13" ht="18" customHeight="1">
      <c r="A57" s="5" t="s">
        <v>55</v>
      </c>
      <c r="B57" s="6">
        <f>'Фин. обесп. Пр3'!B58/12</f>
        <v>72452297.762500003</v>
      </c>
      <c r="C57" s="6">
        <f>'Фин. обесп. Пр3'!C58/12</f>
        <v>7612744.166666667</v>
      </c>
      <c r="D57" s="6">
        <f>'Фин. обесп. Пр3'!D58/12</f>
        <v>48831.375</v>
      </c>
      <c r="E57" s="6">
        <f>'Фин. обесп. Пр3'!E58/12</f>
        <v>56747733.582500003</v>
      </c>
      <c r="F57" s="6">
        <f>'Фин. обесп. Пр3'!F58/12</f>
        <v>3004232.5</v>
      </c>
      <c r="G57" s="6">
        <f>'Фин. обесп. Пр3'!G58/12</f>
        <v>0</v>
      </c>
      <c r="H57" s="6">
        <f>'Фин. обесп. Пр3'!H58/12</f>
        <v>0</v>
      </c>
      <c r="I57" s="6">
        <f>'Фин. обесп. Пр3'!I58/12</f>
        <v>7142619.7199999997</v>
      </c>
      <c r="J57" s="6">
        <f>'Фин. обесп. Пр3'!J58/12</f>
        <v>9938068.5658333339</v>
      </c>
      <c r="K57" s="6">
        <f>'Фин. обесп. Пр3'!K58/12</f>
        <v>0</v>
      </c>
      <c r="L57" s="6">
        <f>'Фин. обесп. Пр3'!L58/12</f>
        <v>0</v>
      </c>
      <c r="M57" s="7">
        <f t="shared" si="3"/>
        <v>156946527.67250001</v>
      </c>
    </row>
    <row r="58" spans="1:13" ht="15" customHeight="1">
      <c r="A58" s="5" t="s">
        <v>56</v>
      </c>
      <c r="B58" s="6">
        <f>'Фин. обесп. Пр3'!B59/12</f>
        <v>22698816.656666666</v>
      </c>
      <c r="C58" s="6">
        <f>'Фин. обесп. Пр3'!C59/12</f>
        <v>697381.41666666663</v>
      </c>
      <c r="D58" s="6">
        <f>'Фин. обесп. Пр3'!D59/12</f>
        <v>35287.726666666662</v>
      </c>
      <c r="E58" s="6">
        <f>'Фин. обесп. Пр3'!E59/12</f>
        <v>855995.08333333337</v>
      </c>
      <c r="F58" s="6">
        <f>'Фин. обесп. Пр3'!F59/12</f>
        <v>0</v>
      </c>
      <c r="G58" s="6">
        <f>'Фин. обесп. Пр3'!G59/12</f>
        <v>0</v>
      </c>
      <c r="H58" s="6">
        <f>'Фин. обесп. Пр3'!H59/12</f>
        <v>0</v>
      </c>
      <c r="I58" s="6">
        <f>'Фин. обесп. Пр3'!I59/12</f>
        <v>4024261.339083333</v>
      </c>
      <c r="J58" s="6">
        <f>'Фин. обесп. Пр3'!J59/12</f>
        <v>662814.875</v>
      </c>
      <c r="K58" s="6">
        <f>'Фин. обесп. Пр3'!K59/12</f>
        <v>0</v>
      </c>
      <c r="L58" s="6">
        <f>'Фин. обесп. Пр3'!L59/12</f>
        <v>0</v>
      </c>
      <c r="M58" s="7">
        <f t="shared" si="3"/>
        <v>28974557.097416665</v>
      </c>
    </row>
    <row r="59" spans="1:13" ht="15" customHeight="1">
      <c r="A59" s="5" t="s">
        <v>57</v>
      </c>
      <c r="B59" s="6">
        <f>'Фин. обесп. Пр3'!B60/12</f>
        <v>46468043.703333341</v>
      </c>
      <c r="C59" s="6">
        <f>'Фин. обесп. Пр3'!C60/12</f>
        <v>6512840.5</v>
      </c>
      <c r="D59" s="6">
        <f>'Фин. обесп. Пр3'!D60/12</f>
        <v>133338.7825</v>
      </c>
      <c r="E59" s="6">
        <f>'Фин. обесп. Пр3'!E60/12</f>
        <v>3494353.4241666668</v>
      </c>
      <c r="F59" s="6">
        <f>'Фин. обесп. Пр3'!F60/12</f>
        <v>0</v>
      </c>
      <c r="G59" s="6">
        <f>'Фин. обесп. Пр3'!G60/12</f>
        <v>0</v>
      </c>
      <c r="H59" s="6">
        <f>'Фин. обесп. Пр3'!H60/12</f>
        <v>0</v>
      </c>
      <c r="I59" s="6">
        <f>'Фин. обесп. Пр3'!I60/12</f>
        <v>5002317.416666667</v>
      </c>
      <c r="J59" s="6">
        <f>'Фин. обесп. Пр3'!J60/12</f>
        <v>1249684.2808333333</v>
      </c>
      <c r="K59" s="6">
        <f>'Фин. обесп. Пр3'!K60/12</f>
        <v>0</v>
      </c>
      <c r="L59" s="6">
        <f>'Фин. обесп. Пр3'!L60/12</f>
        <v>0</v>
      </c>
      <c r="M59" s="7">
        <f t="shared" si="3"/>
        <v>62860578.107500002</v>
      </c>
    </row>
    <row r="60" spans="1:13" ht="15" customHeight="1">
      <c r="A60" s="5" t="s">
        <v>58</v>
      </c>
      <c r="B60" s="6">
        <f>'Фин. обесп. Пр3'!B61/12</f>
        <v>28016441.516666666</v>
      </c>
      <c r="C60" s="6">
        <f>'Фин. обесп. Пр3'!C61/12</f>
        <v>5504307.5</v>
      </c>
      <c r="D60" s="6">
        <f>'Фин. обесп. Пр3'!D61/12</f>
        <v>188565.12916666665</v>
      </c>
      <c r="E60" s="6">
        <f>'Фин. обесп. Пр3'!E61/12</f>
        <v>618635.24333333329</v>
      </c>
      <c r="F60" s="6">
        <f>'Фин. обесп. Пр3'!F61/12</f>
        <v>0</v>
      </c>
      <c r="G60" s="6">
        <f>'Фин. обесп. Пр3'!G61/12</f>
        <v>0</v>
      </c>
      <c r="H60" s="6">
        <f>'Фин. обесп. Пр3'!H61/12</f>
        <v>0</v>
      </c>
      <c r="I60" s="6">
        <f>'Фин. обесп. Пр3'!I61/12</f>
        <v>2651500.1</v>
      </c>
      <c r="J60" s="6">
        <f>'Фин. обесп. Пр3'!J61/12</f>
        <v>1230288.8541666667</v>
      </c>
      <c r="K60" s="6">
        <f>'Фин. обесп. Пр3'!K61/12</f>
        <v>0</v>
      </c>
      <c r="L60" s="6">
        <f>'Фин. обесп. Пр3'!L61/12</f>
        <v>0</v>
      </c>
      <c r="M60" s="7">
        <f t="shared" si="3"/>
        <v>38209738.343333334</v>
      </c>
    </row>
    <row r="61" spans="1:13" ht="16.5" customHeight="1">
      <c r="A61" s="5" t="s">
        <v>59</v>
      </c>
      <c r="B61" s="6">
        <f>'Фин. обесп. Пр3'!B62/12</f>
        <v>104915492.90666668</v>
      </c>
      <c r="C61" s="6">
        <f>'Фин. обесп. Пр3'!C62/12</f>
        <v>62590024.344166666</v>
      </c>
      <c r="D61" s="6">
        <f>'Фин. обесп. Пр3'!D62/12</f>
        <v>2353268.4666666668</v>
      </c>
      <c r="E61" s="6">
        <f>'Фин. обесп. Пр3'!E62/12</f>
        <v>9246046.9058333337</v>
      </c>
      <c r="F61" s="6">
        <f>'Фин. обесп. Пр3'!F62/12</f>
        <v>0</v>
      </c>
      <c r="G61" s="6">
        <f>'Фин. обесп. Пр3'!G62/12</f>
        <v>0</v>
      </c>
      <c r="H61" s="6">
        <f>'Фин. обесп. Пр3'!H62/12</f>
        <v>682219.64916666667</v>
      </c>
      <c r="I61" s="6">
        <f>'Фин. обесп. Пр3'!I62/12</f>
        <v>8955781.4441666659</v>
      </c>
      <c r="J61" s="6">
        <f>'Фин. обесп. Пр3'!J62/12</f>
        <v>7202391.0324999997</v>
      </c>
      <c r="K61" s="6">
        <f>'Фин. обесп. Пр3'!K62/12</f>
        <v>0</v>
      </c>
      <c r="L61" s="6">
        <f>'Фин. обесп. Пр3'!L62/12</f>
        <v>2876509.7133333334</v>
      </c>
      <c r="M61" s="7">
        <f t="shared" si="3"/>
        <v>198821734.46250001</v>
      </c>
    </row>
    <row r="62" spans="1:13" ht="64.5" customHeight="1">
      <c r="A62" s="5" t="s">
        <v>60</v>
      </c>
      <c r="B62" s="6">
        <f>'Фин. обесп. Пр3'!B63/12</f>
        <v>0</v>
      </c>
      <c r="C62" s="6">
        <f>'Фин. обесп. Пр3'!C63/12</f>
        <v>0</v>
      </c>
      <c r="D62" s="6">
        <f>'Фин. обесп. Пр3'!D63/12</f>
        <v>0</v>
      </c>
      <c r="E62" s="6">
        <f>'Фин. обесп. Пр3'!E63/12</f>
        <v>1943412.9533333334</v>
      </c>
      <c r="F62" s="6">
        <f>'Фин. обесп. Пр3'!F63/12</f>
        <v>0</v>
      </c>
      <c r="G62" s="6">
        <f>'Фин. обесп. Пр3'!G63/12</f>
        <v>0</v>
      </c>
      <c r="H62" s="6">
        <f>'Фин. обесп. Пр3'!H63/12</f>
        <v>0</v>
      </c>
      <c r="I62" s="6">
        <f>'Фин. обесп. Пр3'!I63/12</f>
        <v>6599987.4216666669</v>
      </c>
      <c r="J62" s="6">
        <f>'Фин. обесп. Пр3'!J63/12</f>
        <v>0</v>
      </c>
      <c r="K62" s="6">
        <f>'Фин. обесп. Пр3'!K63/12</f>
        <v>0</v>
      </c>
      <c r="L62" s="6">
        <f>'Фин. обесп. Пр3'!L63/12</f>
        <v>0</v>
      </c>
      <c r="M62" s="7">
        <f t="shared" si="3"/>
        <v>8543400.375</v>
      </c>
    </row>
    <row r="63" spans="1:13" ht="48.95" customHeight="1">
      <c r="A63" s="5" t="s">
        <v>61</v>
      </c>
      <c r="B63" s="6">
        <f>'Фин. обесп. Пр3'!B64/12</f>
        <v>0</v>
      </c>
      <c r="C63" s="6">
        <f>'Фин. обесп. Пр3'!C64/12</f>
        <v>0</v>
      </c>
      <c r="D63" s="6">
        <f>'Фин. обесп. Пр3'!D64/12</f>
        <v>0</v>
      </c>
      <c r="E63" s="6">
        <f>'Фин. обесп. Пр3'!E64/12</f>
        <v>0</v>
      </c>
      <c r="F63" s="6">
        <f>'Фин. обесп. Пр3'!F64/12</f>
        <v>0</v>
      </c>
      <c r="G63" s="6">
        <f>'Фин. обесп. Пр3'!G64/12</f>
        <v>0</v>
      </c>
      <c r="H63" s="6">
        <f>'Фин. обесп. Пр3'!H64/12</f>
        <v>0</v>
      </c>
      <c r="I63" s="6">
        <f>'Фин. обесп. Пр3'!I64/12</f>
        <v>1914324.3375000001</v>
      </c>
      <c r="J63" s="6">
        <f>'Фин. обесп. Пр3'!J64/12</f>
        <v>1692843.1816666666</v>
      </c>
      <c r="K63" s="6">
        <f>'Фин. обесп. Пр3'!K64/12</f>
        <v>0</v>
      </c>
      <c r="L63" s="6">
        <f>'Фин. обесп. Пр3'!L64/12</f>
        <v>0</v>
      </c>
      <c r="M63" s="7">
        <f t="shared" si="3"/>
        <v>3607167.519166667</v>
      </c>
    </row>
    <row r="64" spans="1:13" ht="18" customHeight="1">
      <c r="A64" s="8" t="s">
        <v>67</v>
      </c>
      <c r="B64" s="1">
        <f>SUM(B7:B63)</f>
        <v>391878359.65750003</v>
      </c>
      <c r="C64" s="1">
        <f t="shared" ref="C64:M64" si="4">SUM(C7:C63)</f>
        <v>85210195.844166666</v>
      </c>
      <c r="D64" s="1">
        <f t="shared" si="4"/>
        <v>2965146.71</v>
      </c>
      <c r="E64" s="1">
        <f t="shared" si="4"/>
        <v>115964898.39583334</v>
      </c>
      <c r="F64" s="1">
        <f t="shared" si="4"/>
        <v>3478720</v>
      </c>
      <c r="G64" s="1">
        <f t="shared" si="4"/>
        <v>34225520</v>
      </c>
      <c r="H64" s="1">
        <f t="shared" si="4"/>
        <v>143654188.94166669</v>
      </c>
      <c r="I64" s="1">
        <f t="shared" si="4"/>
        <v>246435995.49741665</v>
      </c>
      <c r="J64" s="1">
        <f t="shared" si="4"/>
        <v>60936863.963333338</v>
      </c>
      <c r="K64" s="1">
        <f t="shared" si="4"/>
        <v>68398642.547499999</v>
      </c>
      <c r="L64" s="1">
        <f t="shared" si="4"/>
        <v>2876509.7133333334</v>
      </c>
      <c r="M64" s="1">
        <f t="shared" si="4"/>
        <v>1156025041.27075</v>
      </c>
    </row>
    <row r="66" spans="1:11">
      <c r="G66" s="10"/>
      <c r="K66" s="10"/>
    </row>
    <row r="67" spans="1:11" ht="51">
      <c r="A67" s="9" t="s">
        <v>77</v>
      </c>
      <c r="B67" s="2">
        <f>'Фин. обесп. Пр3'!B66/12</f>
        <v>1451052.4133333333</v>
      </c>
      <c r="G67" s="10"/>
      <c r="I67" s="10"/>
    </row>
    <row r="68" spans="1:11">
      <c r="G68" s="10"/>
    </row>
    <row r="69" spans="1:11" ht="44.25" customHeight="1">
      <c r="A69" s="3" t="s">
        <v>81</v>
      </c>
    </row>
  </sheetData>
  <mergeCells count="7">
    <mergeCell ref="M4:M5"/>
    <mergeCell ref="A2:M2"/>
    <mergeCell ref="A4:A5"/>
    <mergeCell ref="B4:D4"/>
    <mergeCell ref="E4:F4"/>
    <mergeCell ref="G4:J4"/>
    <mergeCell ref="K4:L4"/>
  </mergeCells>
  <pageMargins left="0" right="0" top="0.59055118110236227" bottom="0.39370078740157483" header="0.31496062992125984" footer="0.31496062992125984"/>
  <pageSetup paperSize="9" scale="57" firstPageNumber="4294967295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Фин. обесп. Пр3</vt:lpstr>
      <vt:lpstr>1_12 Фин. обесп.</vt:lpstr>
      <vt:lpstr>'1_12 Фин. обесп.'!Print_Titles</vt:lpstr>
      <vt:lpstr>'Фин. обесп. Пр3'!Print_Titles</vt:lpstr>
      <vt:lpstr>'1_12 Фин. обесп.'!Заголовки_для_печати</vt:lpstr>
      <vt:lpstr>'Фин. обесп. Пр3'!Заголовки_для_печати</vt:lpstr>
      <vt:lpstr>'1_12 Фин. обесп.'!Область_печати</vt:lpstr>
      <vt:lpstr>'Фин. обесп. Пр3'!Область_печати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Это есть</dc:creator>
  <cp:lastModifiedBy>Васильева</cp:lastModifiedBy>
  <cp:revision>1</cp:revision>
  <cp:lastPrinted>2023-04-06T08:47:19Z</cp:lastPrinted>
  <dcterms:created xsi:type="dcterms:W3CDTF">2006-09-16T00:00:00Z</dcterms:created>
  <dcterms:modified xsi:type="dcterms:W3CDTF">2023-04-06T08:49:45Z</dcterms:modified>
</cp:coreProperties>
</file>